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defaultThemeVersion="124226"/>
  <mc:AlternateContent xmlns:mc="http://schemas.openxmlformats.org/markup-compatibility/2006">
    <mc:Choice Requires="x15">
      <x15ac:absPath xmlns:x15ac="http://schemas.microsoft.com/office/spreadsheetml/2010/11/ac" url="C:\Users\vvenegas\Desktop\BIBLIOTECA_Sustentabilidad Turística, Sello S\Sello S\"/>
    </mc:Choice>
  </mc:AlternateContent>
  <xr:revisionPtr revIDLastSave="0" documentId="8_{7EA6B5C3-3F51-480B-85A9-5341119A2BC7}" xr6:coauthVersionLast="47" xr6:coauthVersionMax="47" xr10:uidLastSave="{00000000-0000-0000-0000-000000000000}"/>
  <bookViews>
    <workbookView xWindow="-120" yWindow="-120" windowWidth="20730" windowHeight="11160" xr2:uid="{00000000-000D-0000-FFFF-FFFF00000000}"/>
  </bookViews>
  <sheets>
    <sheet name="Instrucciones" sheetId="1" r:id="rId1"/>
    <sheet name="Requisitos Obligatorios" sheetId="8" r:id="rId2"/>
    <sheet name="Económicos" sheetId="4" r:id="rId3"/>
    <sheet name="Socio-culturales" sheetId="3" r:id="rId4"/>
    <sheet name="Medioambientales" sheetId="2" r:id="rId5"/>
    <sheet name="Distinción" sheetId="6" r:id="rId6"/>
    <sheet name="Hoja Resumen" sheetId="10" state="hidden" r:id="rId7"/>
    <sheet name="Calculos" sheetId="7" state="hidden" r:id="rId8"/>
  </sheets>
  <definedNames>
    <definedName name="_ftn1" localSheetId="1">'Requisitos Obligatorios'!$D$25</definedName>
    <definedName name="_ftnref1" localSheetId="1">'Requisitos Obligatorios'!$D$20</definedName>
    <definedName name="_xlnm.Print_Area" localSheetId="2">Económicos!$C$4:$C$24</definedName>
    <definedName name="_xlnm.Print_Area" localSheetId="4">Medioambientales!$B$3:$C$33</definedName>
    <definedName name="_xlnm.Print_Area" localSheetId="3">'Socio-culturales'!$B$11:$C$17</definedName>
    <definedName name="Z_5FDB9A32_298B_7241_8EEF_A6875C0E80E2_.wvu.PrintArea" localSheetId="2" hidden="1">Económicos!$C$4:$C$24</definedName>
    <definedName name="Z_5FDB9A32_298B_7241_8EEF_A6875C0E80E2_.wvu.PrintArea" localSheetId="4" hidden="1">Medioambientales!$B$3:$C$33</definedName>
    <definedName name="Z_5FDB9A32_298B_7241_8EEF_A6875C0E80E2_.wvu.PrintArea" localSheetId="3" hidden="1">'Socio-culturales'!$B$11:$C$17</definedName>
    <definedName name="Z_C7046E6B_6DBC_4984_AD37_C4BFFE311CDD_.wvu.PrintArea" localSheetId="2" hidden="1">Económicos!$C$4:$C$24</definedName>
    <definedName name="Z_C7046E6B_6DBC_4984_AD37_C4BFFE311CDD_.wvu.PrintArea" localSheetId="4" hidden="1">Medioambientales!$B$3:$C$33</definedName>
    <definedName name="Z_C7046E6B_6DBC_4984_AD37_C4BFFE311CDD_.wvu.PrintArea" localSheetId="3" hidden="1">'Socio-culturales'!$B$11:$C$17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2" l="1"/>
  <c r="C13" i="6" s="1"/>
  <c r="F66" i="2"/>
  <c r="I16" i="7" s="1"/>
  <c r="J16" i="7" s="1"/>
  <c r="E20" i="3"/>
  <c r="C12" i="6" s="1"/>
  <c r="F42" i="3"/>
  <c r="I15" i="7" s="1"/>
  <c r="J15" i="7" s="1"/>
  <c r="E26" i="4"/>
  <c r="C11" i="6"/>
  <c r="F50" i="4"/>
  <c r="I14" i="7" s="1"/>
  <c r="J14" i="7" s="1"/>
  <c r="F15"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N21" i="10"/>
  <c r="M21" i="10"/>
  <c r="L21" i="10"/>
  <c r="K21" i="10"/>
  <c r="J21" i="10"/>
  <c r="I21" i="10"/>
  <c r="H21" i="10"/>
  <c r="G21" i="10"/>
  <c r="F21" i="10"/>
  <c r="E21" i="10"/>
  <c r="D21" i="10"/>
  <c r="S18" i="10"/>
  <c r="R18" i="10"/>
  <c r="Q18" i="10"/>
  <c r="P18" i="10"/>
  <c r="O18" i="10"/>
  <c r="N18" i="10"/>
  <c r="M18" i="10"/>
  <c r="L18" i="10"/>
  <c r="K18" i="10"/>
  <c r="J18" i="10"/>
  <c r="I18" i="10"/>
  <c r="H18" i="10"/>
  <c r="G18" i="10"/>
  <c r="F18" i="10"/>
  <c r="E18" i="10"/>
  <c r="D18" i="10"/>
  <c r="H15" i="10"/>
  <c r="G15" i="10"/>
  <c r="E15" i="10"/>
  <c r="D15" i="10"/>
  <c r="C7" i="10"/>
  <c r="C5" i="10"/>
  <c r="C8" i="10"/>
  <c r="C9" i="10"/>
  <c r="C10" i="10"/>
  <c r="C6" i="10"/>
  <c r="E55" i="2"/>
  <c r="E54" i="2"/>
  <c r="E53" i="2"/>
  <c r="E52" i="2"/>
  <c r="E51" i="2"/>
  <c r="E30" i="3"/>
  <c r="E29" i="3"/>
  <c r="E28" i="3"/>
  <c r="E27" i="3"/>
  <c r="E39" i="4"/>
  <c r="E38" i="4"/>
  <c r="E37" i="4"/>
  <c r="E36" i="4"/>
  <c r="E35" i="4"/>
  <c r="H39" i="2"/>
  <c r="H38" i="2"/>
  <c r="H37" i="2"/>
  <c r="H36" i="2"/>
  <c r="H35" i="2"/>
  <c r="H34" i="2"/>
  <c r="H33" i="2"/>
  <c r="H31" i="2"/>
  <c r="H30" i="2"/>
  <c r="H29" i="2"/>
  <c r="H27" i="2"/>
  <c r="H26" i="2"/>
  <c r="H25" i="2"/>
  <c r="H24" i="2"/>
  <c r="H23" i="2"/>
  <c r="H22" i="2"/>
  <c r="H21" i="2"/>
  <c r="H19" i="2"/>
  <c r="H18" i="2"/>
  <c r="H17" i="2"/>
  <c r="H16" i="2"/>
  <c r="H15" i="2"/>
  <c r="H14" i="2"/>
  <c r="H12" i="2"/>
  <c r="H11" i="2"/>
  <c r="H10" i="2"/>
  <c r="H9" i="2"/>
  <c r="H8" i="2"/>
  <c r="H7" i="2"/>
  <c r="H6" i="2"/>
  <c r="H19" i="3"/>
  <c r="H18" i="3"/>
  <c r="H17" i="3"/>
  <c r="H15" i="3"/>
  <c r="H14" i="3"/>
  <c r="H13" i="3"/>
  <c r="H12" i="3"/>
  <c r="H10" i="3"/>
  <c r="H9" i="3"/>
  <c r="H7" i="3"/>
  <c r="H6" i="3"/>
  <c r="H25" i="4"/>
  <c r="H24" i="4"/>
  <c r="H22" i="4"/>
  <c r="H21" i="4"/>
  <c r="H20" i="4"/>
  <c r="H19" i="4"/>
  <c r="H18" i="4"/>
  <c r="H17" i="4"/>
  <c r="H15" i="4"/>
  <c r="H14" i="4"/>
  <c r="H13" i="4"/>
  <c r="H11" i="4"/>
  <c r="H10" i="4"/>
  <c r="H9" i="4"/>
  <c r="H7" i="4"/>
  <c r="H6" i="4"/>
  <c r="C8" i="7"/>
  <c r="C7" i="7"/>
  <c r="C6" i="7"/>
  <c r="E8" i="7"/>
  <c r="E7" i="7"/>
  <c r="E6" i="7"/>
  <c r="N6" i="7"/>
  <c r="N9" i="7"/>
  <c r="G8" i="7"/>
  <c r="G7" i="7"/>
  <c r="G6" i="7"/>
  <c r="E50" i="4"/>
  <c r="I6" i="7" s="1"/>
  <c r="N11" i="7"/>
  <c r="N12" i="7"/>
  <c r="N13" i="7"/>
  <c r="N8" i="7"/>
  <c r="N14" i="7"/>
  <c r="G9" i="8"/>
  <c r="G8" i="8"/>
  <c r="E66" i="2"/>
  <c r="I8" i="7" s="1"/>
  <c r="E42" i="3"/>
  <c r="I7" i="7" s="1"/>
  <c r="G5" i="8"/>
  <c r="G6" i="8"/>
  <c r="G10" i="8" s="1"/>
  <c r="B19" i="6" s="1"/>
  <c r="G7" i="8"/>
  <c r="H40" i="2" l="1"/>
  <c r="AI24" i="10"/>
  <c r="E56" i="2"/>
  <c r="C16" i="7"/>
  <c r="D13" i="6"/>
  <c r="AJ24" i="10" s="1"/>
  <c r="E16" i="7"/>
  <c r="G16" i="7"/>
  <c r="C23" i="7"/>
  <c r="E13" i="6" s="1"/>
  <c r="E31" i="3"/>
  <c r="H20" i="3"/>
  <c r="AI21" i="10"/>
  <c r="C15" i="7"/>
  <c r="C22" i="7" s="1"/>
  <c r="E12" i="6" s="1"/>
  <c r="G15" i="7"/>
  <c r="D12" i="6"/>
  <c r="AJ21" i="10" s="1"/>
  <c r="E15" i="7"/>
  <c r="E40" i="4"/>
  <c r="C25" i="7" s="1"/>
  <c r="D25" i="7" s="1"/>
  <c r="AI18" i="10"/>
  <c r="H26" i="4"/>
  <c r="C26" i="7" s="1"/>
  <c r="C14" i="7"/>
  <c r="D11" i="6"/>
  <c r="AJ18" i="10" s="1"/>
  <c r="E14" i="7"/>
  <c r="G14" i="7"/>
  <c r="C21" i="7"/>
  <c r="E11" i="6" l="1"/>
  <c r="D24" i="7"/>
  <c r="C24" i="7"/>
  <c r="B30" i="7" l="1"/>
  <c r="C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B15" authorId="0" shapeId="0" xr:uid="{00000000-0006-0000-0000-000001000000}">
      <text>
        <r>
          <rPr>
            <b/>
            <sz val="8"/>
            <color indexed="81"/>
            <rFont val="Tahoma"/>
            <family val="2"/>
          </rPr>
          <t>Puede ser el Nombre de Fantasía del establecimiento en particular.</t>
        </r>
      </text>
    </comment>
    <comment ref="B18" authorId="0" shapeId="0" xr:uid="{00000000-0006-0000-0000-000002000000}">
      <text>
        <r>
          <rPr>
            <b/>
            <sz val="9"/>
            <color indexed="81"/>
            <rFont val="Tahoma"/>
            <family val="2"/>
          </rPr>
          <t>En temporada alta</t>
        </r>
      </text>
    </comment>
    <comment ref="B27" authorId="0" shapeId="0" xr:uid="{00000000-0006-0000-0000-000003000000}">
      <text>
        <r>
          <rPr>
            <b/>
            <sz val="9"/>
            <color indexed="81"/>
            <rFont val="Tahoma"/>
            <family val="2"/>
          </rPr>
          <t>El formulario debe ser completado por personal gerencial de la empresa</t>
        </r>
      </text>
    </comment>
    <comment ref="B33" authorId="0" shapeId="0" xr:uid="{00000000-0006-0000-0000-000004000000}">
      <text>
        <r>
          <rPr>
            <b/>
            <sz val="9"/>
            <color indexed="81"/>
            <rFont val="Tahoma"/>
            <family val="2"/>
          </rPr>
          <t xml:space="preserve">En zonas rurales aisladas es difícil de enviar materiales físicos (cartas u otros), así que de ser ese el caso se solicita una dirección urbana para poder enviar correspondencia </t>
        </r>
      </text>
    </comment>
    <comment ref="B34" authorId="0" shapeId="0" xr:uid="{00000000-0006-0000-0000-000005000000}">
      <text>
        <r>
          <rPr>
            <b/>
            <sz val="9"/>
            <color indexed="81"/>
            <rFont val="Tahoma"/>
            <charset val="1"/>
          </rPr>
          <t>Si no lo sabes podrás obtenerlo desde aquí http://www.correos.cl/SitePages/codigo_postal/codigo_postal.aspx</t>
        </r>
      </text>
    </comment>
    <comment ref="B35" authorId="0" shapeId="0" xr:uid="{00000000-0006-0000-0000-000006000000}">
      <text>
        <r>
          <rPr>
            <b/>
            <sz val="9"/>
            <color indexed="81"/>
            <rFont val="Tahoma"/>
            <family val="2"/>
          </rPr>
          <t>En caso de estar siendo apoyado por un consultor (empresa o persona) indicar su nombre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C15" authorId="0" shapeId="0" xr:uid="{00000000-0006-0000-0500-000001000000}">
      <text>
        <r>
          <rPr>
            <b/>
            <sz val="8"/>
            <color indexed="81"/>
            <rFont val="Tahoma"/>
            <family val="2"/>
          </rPr>
          <t>Para cumplir con la exigencia extra, en aquellos aspectos donde existan mas de 1 criterio de evaluación, deberas cumplir con al menos 1 de ellos.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B5" authorId="0" shapeId="0" xr:uid="{00000000-0006-0000-0600-000001000000}">
      <text>
        <r>
          <rPr>
            <b/>
            <sz val="8"/>
            <color indexed="81"/>
            <rFont val="Tahoma"/>
            <family val="2"/>
          </rPr>
          <t>Puede ser el Nombre de Fantasía del establecimiento en particular.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M8" authorId="0" shapeId="0" xr:uid="{00000000-0006-0000-0700-000001000000}">
      <text>
        <r>
          <rPr>
            <b/>
            <sz val="9"/>
            <color indexed="81"/>
            <rFont val="Tahoma"/>
            <family val="2"/>
          </rPr>
          <t>Manuel Jose Perrot de Petris:</t>
        </r>
        <r>
          <rPr>
            <sz val="9"/>
            <color indexed="81"/>
            <rFont val="Tahoma"/>
            <family val="2"/>
          </rPr>
          <t xml:space="preserve">
Esta es la formula que se debe utilizar ya que no se puede cumplir con una fraccion de un criterio</t>
        </r>
      </text>
    </comment>
  </commentList>
</comments>
</file>

<file path=xl/sharedStrings.xml><?xml version="1.0" encoding="utf-8"?>
<sst xmlns="http://schemas.openxmlformats.org/spreadsheetml/2006/main" count="627" uniqueCount="441">
  <si>
    <t>Viabilidad económica</t>
  </si>
  <si>
    <t>Empleo de calidad</t>
  </si>
  <si>
    <t>Satisfacción del visitante</t>
  </si>
  <si>
    <t>Desarrollo de oferta con elementos culturales</t>
  </si>
  <si>
    <t>Verificadores</t>
  </si>
  <si>
    <t>Gestión del Agua</t>
  </si>
  <si>
    <t>Conservación de la Biodiversidad</t>
  </si>
  <si>
    <t>Gestión de la Energía</t>
  </si>
  <si>
    <t xml:space="preserve"> Huella de Carbono</t>
  </si>
  <si>
    <t>Protección del patrimonio socio-cultural</t>
  </si>
  <si>
    <t>Puntos</t>
  </si>
  <si>
    <t>Puntaje Total</t>
  </si>
  <si>
    <t>Ambito</t>
  </si>
  <si>
    <t>N/A</t>
  </si>
  <si>
    <t>Economicos</t>
  </si>
  <si>
    <t>Socio-culturales</t>
  </si>
  <si>
    <t>Medioambientales</t>
  </si>
  <si>
    <t>Totales</t>
  </si>
  <si>
    <t>%</t>
  </si>
  <si>
    <t>Exigencias Extra</t>
  </si>
  <si>
    <t>Exigencia Extra</t>
  </si>
  <si>
    <t>Total</t>
  </si>
  <si>
    <t>Ambito Menor Nivel</t>
  </si>
  <si>
    <t>Calculos</t>
  </si>
  <si>
    <t>REGLA PUNTAJE X INDICADOR</t>
  </si>
  <si>
    <t>Cumplimiento Nº Verificadores</t>
  </si>
  <si>
    <t>1.</t>
  </si>
  <si>
    <t>2.</t>
  </si>
  <si>
    <t>3.</t>
  </si>
  <si>
    <t>Evaluación Empresa</t>
  </si>
  <si>
    <t>Ámbito</t>
  </si>
  <si>
    <t>Nivel x Ámbito</t>
  </si>
  <si>
    <t>Económicos</t>
  </si>
  <si>
    <t>Fono Contacto</t>
  </si>
  <si>
    <t>Rut Empresa</t>
  </si>
  <si>
    <r>
      <t>Tabla 1.</t>
    </r>
    <r>
      <rPr>
        <sz val="10"/>
        <rFont val="Calibri"/>
        <family val="2"/>
      </rPr>
      <t xml:space="preserve"> Puntaje por indicador, según cumplimiento de verificadores.</t>
    </r>
  </si>
  <si>
    <t>TIPO</t>
  </si>
  <si>
    <t>DESCRIPCIÓN</t>
  </si>
  <si>
    <t>Primera Postulación</t>
  </si>
  <si>
    <t>Nunca antes ha postulado al sistema</t>
  </si>
  <si>
    <t>Renovación</t>
  </si>
  <si>
    <t>Ya obtuvo algún Nivel de distinción y quiere renovarlo para otro año mas (ya sea para el mismo Nivel o uno mayor)</t>
  </si>
  <si>
    <t>Instrucciones Generales:</t>
  </si>
  <si>
    <t xml:space="preserve">Nombre de quien completa el formulario </t>
  </si>
  <si>
    <t xml:space="preserve">Cargo de quien completa el formulario </t>
  </si>
  <si>
    <t>Correo electrónico de quien completa el formulario</t>
  </si>
  <si>
    <t>Razón Social Empresa</t>
  </si>
  <si>
    <t>Cumplimiento</t>
  </si>
  <si>
    <t>Cumplimiento Verificadores</t>
  </si>
  <si>
    <t>Si</t>
  </si>
  <si>
    <t>No</t>
  </si>
  <si>
    <t>1.1</t>
  </si>
  <si>
    <t>1.2</t>
  </si>
  <si>
    <t>1.3</t>
  </si>
  <si>
    <t>1.4</t>
  </si>
  <si>
    <t>GSTC</t>
  </si>
  <si>
    <t>A.2.i
A.2.ii
B.7.iii
B.8.i
B.8.ii</t>
  </si>
  <si>
    <t>A.1.i
A.1.ii
A.1.iii
A.1.iv
A.1.v
A.1.vi</t>
  </si>
  <si>
    <t>2.1</t>
  </si>
  <si>
    <t>2.2</t>
  </si>
  <si>
    <t>Política de abastecimiento</t>
  </si>
  <si>
    <t>3.1</t>
  </si>
  <si>
    <t>3.2</t>
  </si>
  <si>
    <t>3.3</t>
  </si>
  <si>
    <t>Prosperidad local</t>
  </si>
  <si>
    <t>4.1</t>
  </si>
  <si>
    <t>4.2</t>
  </si>
  <si>
    <t>5.1</t>
  </si>
  <si>
    <t>5.2</t>
  </si>
  <si>
    <t>5.3</t>
  </si>
  <si>
    <t>5.4</t>
  </si>
  <si>
    <t>5.5</t>
  </si>
  <si>
    <t>5.6</t>
  </si>
  <si>
    <t>6.1</t>
  </si>
  <si>
    <t>6.2</t>
  </si>
  <si>
    <t>Certificado que acredite que el establecimiento cuenta con el sello de Calidad turística de SERNATUR.</t>
  </si>
  <si>
    <t>Prosperidad Local</t>
  </si>
  <si>
    <t>Sin cumplimiento o cumplimiento parcial</t>
  </si>
  <si>
    <t>Cumplimiento total</t>
  </si>
  <si>
    <t>B.4.i</t>
  </si>
  <si>
    <t>B.3.i</t>
  </si>
  <si>
    <t xml:space="preserve">B.2.i
B.7.i
</t>
  </si>
  <si>
    <t xml:space="preserve">B.2.ii
B.2.iii
B.7.ii
</t>
  </si>
  <si>
    <t>A.3.i</t>
  </si>
  <si>
    <t>A.3.ii</t>
  </si>
  <si>
    <t>A.3.iii</t>
  </si>
  <si>
    <t>A.3.iv</t>
  </si>
  <si>
    <t xml:space="preserve">B.6.i
B.6.ii
</t>
  </si>
  <si>
    <t>B.8.iii</t>
  </si>
  <si>
    <t xml:space="preserve">A.4.i
A.4.ii
</t>
  </si>
  <si>
    <t>Contribución al desarrollo local</t>
  </si>
  <si>
    <t>Bienestar de la comunidad</t>
  </si>
  <si>
    <t>8.1</t>
  </si>
  <si>
    <t>8.2</t>
  </si>
  <si>
    <t>7.1</t>
  </si>
  <si>
    <t>7.2</t>
  </si>
  <si>
    <t>9.1</t>
  </si>
  <si>
    <t>9.2</t>
  </si>
  <si>
    <t>9.3</t>
  </si>
  <si>
    <t>El establecimiento ha incorporado elementos del arte, la arquitectura o del  patrimonio cultural local en aspectos como: diseño, decoración, operaciones, gastronómicos o en lugares de venta, cuando corresponde.</t>
  </si>
  <si>
    <t>10.1</t>
  </si>
  <si>
    <t>10.2</t>
  </si>
  <si>
    <t>X</t>
  </si>
  <si>
    <t>11.1</t>
  </si>
  <si>
    <t>11.2</t>
  </si>
  <si>
    <t>11.3</t>
  </si>
  <si>
    <t>11.4</t>
  </si>
  <si>
    <t>11.5</t>
  </si>
  <si>
    <t>11.6</t>
  </si>
  <si>
    <t>11.7</t>
  </si>
  <si>
    <t>12.1</t>
  </si>
  <si>
    <t>12.3</t>
  </si>
  <si>
    <t>12.2</t>
  </si>
  <si>
    <t>12.4</t>
  </si>
  <si>
    <t>12.5</t>
  </si>
  <si>
    <t>12.6</t>
  </si>
  <si>
    <t>13.1</t>
  </si>
  <si>
    <t>13.2</t>
  </si>
  <si>
    <t>13.3</t>
  </si>
  <si>
    <t>13.4</t>
  </si>
  <si>
    <t>13.5</t>
  </si>
  <si>
    <t>13.6</t>
  </si>
  <si>
    <t>13.7</t>
  </si>
  <si>
    <t>14.1</t>
  </si>
  <si>
    <t>14.2</t>
  </si>
  <si>
    <t>14.3</t>
  </si>
  <si>
    <t>15.1</t>
  </si>
  <si>
    <t>15.2</t>
  </si>
  <si>
    <t>15.3</t>
  </si>
  <si>
    <t>15.4</t>
  </si>
  <si>
    <t>15.5</t>
  </si>
  <si>
    <t>15.6</t>
  </si>
  <si>
    <t>15.7</t>
  </si>
  <si>
    <t>D.1.4.ii</t>
  </si>
  <si>
    <t xml:space="preserve">D.1.4.i
D.1.4.iii
</t>
  </si>
  <si>
    <t>D.1.4.iv</t>
  </si>
  <si>
    <t xml:space="preserve">D.1.3.ii
D.2.1.ii
</t>
  </si>
  <si>
    <t xml:space="preserve">D.1.3.i
D.1.3.iii
</t>
  </si>
  <si>
    <t xml:space="preserve">D.1.3.iv
D.2.1.ii
</t>
  </si>
  <si>
    <t xml:space="preserve">D.1.1.i
D.2.4.ii
D.2.4.iv
D.2.5.iii
</t>
  </si>
  <si>
    <t>D.2.4.i</t>
  </si>
  <si>
    <t>D.2.4.iv</t>
  </si>
  <si>
    <t>D.2.4.iii</t>
  </si>
  <si>
    <t xml:space="preserve">D.1.2.i
D.1.2.ii
D.2.4.ii
</t>
  </si>
  <si>
    <t xml:space="preserve">D.2.5.i
D.2.5.ii
</t>
  </si>
  <si>
    <t>D.2.6</t>
  </si>
  <si>
    <t>D.2.1.i</t>
  </si>
  <si>
    <t>D.2.1.iii</t>
  </si>
  <si>
    <t>D.2.2</t>
  </si>
  <si>
    <t xml:space="preserve">A.8.iii
D.3.3.ii
</t>
  </si>
  <si>
    <t>D.3.1</t>
  </si>
  <si>
    <t xml:space="preserve">D.3.2.i
D.3.2.ii
</t>
  </si>
  <si>
    <t xml:space="preserve">D.3.3.i
D.3.3.ii
</t>
  </si>
  <si>
    <t xml:space="preserve">D.3.4.i
D.3.4.ii
</t>
  </si>
  <si>
    <t>Huella de carbono</t>
  </si>
  <si>
    <t>No Aplica</t>
  </si>
  <si>
    <t>Contabilidad de No Aplica</t>
  </si>
  <si>
    <t>Realidad Empresa</t>
  </si>
  <si>
    <t>Total Posibles</t>
  </si>
  <si>
    <t>Empresa</t>
  </si>
  <si>
    <t>MARCO GENERAL</t>
  </si>
  <si>
    <t>Nivel 1</t>
  </si>
  <si>
    <t>Nivel 2</t>
  </si>
  <si>
    <t>Nivel 3</t>
  </si>
  <si>
    <t>Este archivo es para empresas Grandes, Medianas o Pequeñas.</t>
  </si>
  <si>
    <t>Nombre Establecimiento</t>
  </si>
  <si>
    <t>Tamaño</t>
  </si>
  <si>
    <t>Ventas Anuales (UF)</t>
  </si>
  <si>
    <t>Grande</t>
  </si>
  <si>
    <t>&gt; 100.000</t>
  </si>
  <si>
    <t>Mediana</t>
  </si>
  <si>
    <t>25.000 - 100.000</t>
  </si>
  <si>
    <t>Pequeña</t>
  </si>
  <si>
    <t>2.400 - 24.999</t>
  </si>
  <si>
    <t>Micro</t>
  </si>
  <si>
    <t>&lt; 2.400</t>
  </si>
  <si>
    <t>B.1.i</t>
  </si>
  <si>
    <t>C.4.i</t>
  </si>
  <si>
    <t xml:space="preserve">A.6.1.i
A.6.1.ii
A.6.2.i
A.6.2.ii
A.6.2.iii
A.6.4.i
B.9.i
B.9.ii
B.9.iii
B.10.i
B.10.ii
B.10.iii
C.3.ii
</t>
  </si>
  <si>
    <t>C.2.i</t>
  </si>
  <si>
    <t>C.4.ii</t>
  </si>
  <si>
    <t xml:space="preserve">A.8.i
A.8.ii
</t>
  </si>
  <si>
    <t xml:space="preserve">A.6.3.i
A.6.3.ii
</t>
  </si>
  <si>
    <t>C.3.i</t>
  </si>
  <si>
    <t>Requisitos Obligatorios</t>
  </si>
  <si>
    <t>4.</t>
  </si>
  <si>
    <t>Resultado Provisorio Empresa</t>
  </si>
  <si>
    <t>Este archivo cuenta con 6 hojas distintas (identifíquelas en la parte inferior del archivo: son de distintos colores, azul, gris, amarillo y rojo). Debe utilizarlas todas (Instrucciones, Económicos, Socio-culturales, Medioambientales y Distinción).</t>
  </si>
  <si>
    <t>A.5.i
A.5.ii
A.5.iii</t>
  </si>
  <si>
    <t>Consideraciones generales</t>
  </si>
  <si>
    <t>Consideraciones especificas sobre los verificadores</t>
  </si>
  <si>
    <t xml:space="preserve">D.1.4.ii
</t>
  </si>
  <si>
    <t>El establecimiento aporta financiamiento u horas profesionales para iniciativas de Responsabilidad Social Empresarial (RSE), en ámbitos como educación, capacitación, salud, saneamiento ambiental u otras que favorezcan a un grupo identificado de personas de la comunidad o localidad en la cual está instalado el establecimiento.</t>
  </si>
  <si>
    <t>Los verificadores deberán reflejar las gestiones de los últimos 12 meses  (teniendo el doceavo mes no más de seis meses de distancia con la fecha de verificación). Para renovaciones los verificadores deberán reflejar las gestiones de los últimos 24 meses</t>
  </si>
  <si>
    <t>Filtro</t>
  </si>
  <si>
    <r>
      <t xml:space="preserve">Si es que el Resultado Provisorio (hoja Distinción) arroja algún Nivel de distinción, envíe el presente "Formulario de Auto Diagnostico de Sustentabilidad" completo al correo </t>
    </r>
    <r>
      <rPr>
        <u/>
        <sz val="10"/>
        <color rgb="FF0000FF"/>
        <rFont val="Calibri"/>
        <family val="2"/>
      </rPr>
      <t>sustentabilidad@sernatur.cl</t>
    </r>
    <r>
      <rPr>
        <sz val="10"/>
        <rFont val="Calibri"/>
        <family val="2"/>
      </rPr>
      <t xml:space="preserve"> junto con toda la documentación solicitada (verificadores) para cumplir con los requisitos obligatorios (hoja color gris).</t>
    </r>
  </si>
  <si>
    <t>Dirección Establecimiento</t>
  </si>
  <si>
    <t>Chequee el cumplimiento de los requisitos obligatorios (hoja color gris). Si su empresa no cumple con los requisitos obligatorios no puede postular a la distinción en sustentabilidad.</t>
  </si>
  <si>
    <t>Viabilidad Económica</t>
  </si>
  <si>
    <t>Política de Abastecimiento</t>
  </si>
  <si>
    <t>Satisfacción del Visitante</t>
  </si>
  <si>
    <t>Reducción de la Contaminación</t>
  </si>
  <si>
    <t>Nombre del Representante legal de la empresa</t>
  </si>
  <si>
    <t>Identifique a su servicio de alojamiento turistico ingresando los siguientes datos:</t>
  </si>
  <si>
    <t>Sitio Web</t>
  </si>
  <si>
    <t>Numero de Empleados</t>
  </si>
  <si>
    <t>Capacidad de Pasajeros</t>
  </si>
  <si>
    <t>Region Establecimiento</t>
  </si>
  <si>
    <t>Comuna Establecimiento</t>
  </si>
  <si>
    <t>Direccion Postal</t>
  </si>
  <si>
    <t>Apart-hoteles.</t>
  </si>
  <si>
    <t>Camping o recintos de campamento.</t>
  </si>
  <si>
    <t>Lodge o Centros de turismo de naturaleza.</t>
  </si>
  <si>
    <t>Haciendas o estancias.</t>
  </si>
  <si>
    <t>Complejos turísticos o resort.</t>
  </si>
  <si>
    <t>Hostales.</t>
  </si>
  <si>
    <t>Residenciales.</t>
  </si>
  <si>
    <t>Hosterías.</t>
  </si>
  <si>
    <t>Hoteles Boutique.</t>
  </si>
  <si>
    <t>Cabañas.</t>
  </si>
  <si>
    <t>Termas</t>
  </si>
  <si>
    <t>Bed &amp; Breakfast, Alojamientos familiares u Hospedaje</t>
  </si>
  <si>
    <t>Hostels, albergues o refugios.</t>
  </si>
  <si>
    <t>Hoteles o motel</t>
  </si>
  <si>
    <t>Departamentos turísticos o ejecutivos.</t>
  </si>
  <si>
    <r>
      <rPr>
        <b/>
        <sz val="10"/>
        <rFont val="Calibri"/>
        <family val="2"/>
      </rPr>
      <t>Tabla 4</t>
    </r>
    <r>
      <rPr>
        <sz val="10"/>
        <rFont val="Calibri"/>
        <family val="2"/>
      </rPr>
      <t>. Clasificación de servicios de alojamiento turisticos reconocidos en la NCh 2760</t>
    </r>
  </si>
  <si>
    <t>Clases Posibles</t>
  </si>
  <si>
    <t>Clase Establecimiento</t>
  </si>
  <si>
    <t>El establecimiento cumple con toda la legislación y normas nacionales e internacionales en materias laborales, municipales, tributarias, ambientales, sanitarias, de seguridad (prevención de riesgos) y cualquier otra relacionada a la operación de su negocio.
En materia laboral, tener especial consideración sobre lo que la ley permite respecto de contratación de menores de edad.</t>
  </si>
  <si>
    <t>Registro en SERNATUR, a través de registro.sernatur.cl</t>
  </si>
  <si>
    <t>1.5</t>
  </si>
  <si>
    <t>“Últimos 12 IVAs” (Formulario 29 de “Declaración Mensual y Pago Simultaneo de Impuestos”)
ó
“Carpeta Tributaria Electrónica Personalizada” la cual se obtiene desde www.sii.cl (esta debe reflejar los últimos 12 IVAs)
PARA ESTABLECIMIENTOS UBICADOS EN ISLA DE PASCUA BASTARÁ CON UNA CARTA DE LA MUNICIPALIDAD O DE LA OFICINA LOCAL DE SERNATUR QUE DE FE DE QUE EL ALOJAMIENTO POSTULANTE TIENEN AL MENOS 1 AÑO DE OPERACIÓN.</t>
  </si>
  <si>
    <t>El establecimiento ha obtenido la tenencia de las tierras y derechos de agua en forma legal, y especialmente, respetando la legislación que protege los derechos de los pueblos indígenas, prevista en la Ley Nº 19.253 y demás normas que sean aplicables. Asimismo, la referida adquisición no ha significado el reasentamiento o desplazamiento  involuntario de dichos pueblos.</t>
  </si>
  <si>
    <t>Todos los documentos deben ir firmados por la alta gerencia, representante legal o propietario</t>
  </si>
  <si>
    <t>5.</t>
  </si>
  <si>
    <t>El auditor en terreno podrá solicitar en cualquier momento de la auditoría material que respalde los respectivos verificadores como por ejemplo: fotos, boletas, facturas, informes, listas de asistencia, planillas Excel, etc., y también podrá recurrir a recursos como entrevistas con el personal, entrevistas con la comunidad, inspección visual, etc.</t>
  </si>
  <si>
    <r>
      <rPr>
        <vertAlign val="superscript"/>
        <sz val="10"/>
        <rFont val="Calibri"/>
        <family val="2"/>
      </rPr>
      <t>1</t>
    </r>
    <r>
      <rPr>
        <sz val="10"/>
        <rFont val="Calibri"/>
        <family val="2"/>
      </rPr>
      <t xml:space="preserve"> Es un certificado de antecedentes laborales y previsionales que se puede obtener desde http://tramites.dirtrab.cl/registroempresa</t>
    </r>
  </si>
  <si>
    <r>
      <t>El establecimiento debe tener al menos un (1) año de operación y debe especificar el tamaño de su empresa</t>
    </r>
    <r>
      <rPr>
        <vertAlign val="superscript"/>
        <sz val="10"/>
        <rFont val="Calibri"/>
        <family val="2"/>
      </rPr>
      <t>3</t>
    </r>
  </si>
  <si>
    <r>
      <rPr>
        <vertAlign val="superscript"/>
        <sz val="10"/>
        <rFont val="Calibri"/>
        <family val="2"/>
      </rPr>
      <t>3</t>
    </r>
    <r>
      <rPr>
        <sz val="10"/>
        <rFont val="Calibri"/>
        <family val="2"/>
      </rPr>
      <t xml:space="preserve"> Según especificaciones de tamaño de empresas definidas por el Ministerio de Economía Fomento y Turismo de Chile (ley 20.416), revisar tabla 3 de la hoja "instrucciones".</t>
    </r>
  </si>
  <si>
    <r>
      <rPr>
        <vertAlign val="superscript"/>
        <sz val="10"/>
        <rFont val="Calibri"/>
        <family val="2"/>
      </rPr>
      <t>4</t>
    </r>
    <r>
      <rPr>
        <sz val="10"/>
        <rFont val="Calibri"/>
        <family val="2"/>
      </rPr>
      <t xml:space="preserve"> Comodatario: se solicitará escritura pública o contrato de comodato / Concesionario: se solicitará contrato de concesión / Usufructuario: se solicitará escritura pública de usufructo con su correspondiente inscripción conservatoria / Arrendatario: se solicitara contrato de arrendamiento más certificado de dominio vigente extendido a nombre del propietario arrendador /Subarrendatario: se solicitara contrato de arrendamiento más contrato de arrendador para verificar que efectivamente se permita el subarrendamiento más certificado de dominio vigente extendido a nombre del propietario arrendador del primer contrato.</t>
    </r>
  </si>
  <si>
    <t>El establecimiento cuenta con material promocional con la información completa, actualizada y verificable de sus servicios, evitando el uso de términos que, por su ambigüedad, pudieran inducir a expectativas por sobre los servicios que realmente presta el establecimiento. Esto incluye consideraciones relativas a la sustentabilidad.</t>
  </si>
  <si>
    <t>A.7.i
A.7.ii
A.7.iii</t>
  </si>
  <si>
    <t xml:space="preserve">B.4.i
D.2.2
D.2.4.ii
</t>
  </si>
  <si>
    <t>4.3</t>
  </si>
  <si>
    <t>El establecimiento ha desarrollado iniciativas y provee información a sus clientes (por medio de la promoción y difusión) para estimularlos a adquirir preferentemente productos de origen local.</t>
  </si>
  <si>
    <t>Al menos el 50% del personal del establecimiento ha pasado por al menos una instancia de capacitación en los últimos 24 meses para reforzar sus responsabilidades y competencias en prácticas ambientales.
En caso de Microempresas sin personal contratado aplica para los propietarios y/o administradores del establecimiento</t>
  </si>
  <si>
    <t>Al menos el 50% del personal del establecimiento ha pasado por al menos una instancia de capacitación en los últimos 24 meses para reforzar sus responsabilidades y competencias en el ámbito socio-cultural.
En caso de Microempresas sin personal contratado aplica para los propietarios y/o administradores del establecimiento</t>
  </si>
  <si>
    <t>Al menos el 50% del personal del establecimiento ha pasado por al menos una instancia de capacitación en los últimos 24 meses para reforzar sus responsabilidades y competencias en el ámbito económico y/o de calidad de los servicios ofrecidos.
En caso de Microempresas sin personal contratado aplica para los propietarios y/o administradores del establecimiento</t>
  </si>
  <si>
    <t>Al menos el 90% del personal del establecimiento está capacitado en materia de prevención de riesgos y sabe cómo actuar en situaciones de emergencia, terremoto, tsunami o incendio, y cómo informar a sus clientes de los planes de seguridad en las unidades habitacionales y lugares de uso común. Y el al menos el 30% del personal está capacitado en materia de primeros auxilios</t>
  </si>
  <si>
    <t>El monto mínimo de remuneración ofrecido por el establecimiento supera en al menos un 10% al salario mínimo vigente (Definido por la dirección del trabajo).</t>
  </si>
  <si>
    <t>El establecimiento cuenta con el sello de calidad turística de  SERNATUR, vigente al momento de postulación.</t>
  </si>
  <si>
    <t>El establecimiento organiza y/o apoya la realización en sus propias instalaciones o en otro lugar, de eventos, exposiciones y otras actividades destinadas a poner en valor la cultura local y/o de sus pueblos originarios. Estas son algunas de las instancias de apoyo que podrían aplicar: tocatas, conciertos, exposiciones de pintura, de esculturas, de artesanía, culinaria local o cualquier otra manifestación cultural</t>
  </si>
  <si>
    <t>La planificación, diseño, construcción, restauración (si aplica), operación y actividades del establecimiento (incluidas las actividades que se organizan para los turistas), se desarrollan teniendo en cuenta prácticas sustentables, respetan la legislación vigente de uso del suelo y de áreas protegidas, proveen acceso a personas con discapacidad y no afectan o ponen en peligro:
• el acceso a la vivienda para las comunidades aledañas.
• la producción, consumo o transporte de alimentos y agua de las comunidades aledañas.
• el suministro de energía de las comunidades aledañas
• el suministro de agua a las comunidades aledañas
• los servicios básicos de salud o la infraestructura sanitaria de  las comunidades aledañas
• el acceso a los recursos básicos para la subsistencia de la comunidad, incluyendo los recursos acuáticos.
• el acceso a sitios patrimoniales culturales, históricos o espirituales.
• los derechos de uso de vías de acceso y el transporte de las comunidades residentes.
• el entorno natural y el patrimonio cultural aledaño al establecimiento.</t>
  </si>
  <si>
    <t>El establecimiento respeta los derechos de propiedad intelectual de artesanos, compositores, productores y demás miembros de la comunidad local que comercializan sus productos y servicios por medio del establecimiento</t>
  </si>
  <si>
    <t>El establecimiento emplea técnicas tradicionales y/o materiales locales y/o de origen indígena en el diseño y/o construcción de sus instalaciones.
Tener en consideración que para el cumplimiento del criterio basta con emplear una técnica o material local o indígena, pero esta debe estar presente en al menos un 80% de las instalaciones</t>
  </si>
  <si>
    <t>9.4</t>
  </si>
  <si>
    <t>El establecimiento difunde el “Código de Conducta del Turista Responsable” elaborado por SERNATUR, disponible en forma visible y permanente para sus clientes.
Aquellos establecimientos emplazados dentro de áreas protegidas y/o sitios sensibles de riqueza cultural o histórica, deben dar una explicación apropiada a sus huéspedes sobre el código de conducta del turista responsable y su aplicabilidad en dicha zona.</t>
  </si>
  <si>
    <t>En los casos en que se realicen o puedan verificarse actividades en comunidades indígenas, el establecimiento respectivo, deberá ajustar el contenido del "Código de Conducta del Turista Responsable" mediante una participación de la o las comunidades indígenas involucradas, con la finalidad de acordar dicho contenido. Además, el referido código deberá ser debidamente difundido y socializado entre el personal del establecimiento que preste servicios en el mismo y los huéspedes que alojen y/o utilicen las instalaciones de éste.</t>
  </si>
  <si>
    <t>• Declaración escrita del representante legal del establecimiento respecto del hecho de que se desarrollen o no de actividades en comunidades indígenas.
• Informe que consigne el proceso de participación indígena que se haya realizado y que dé cuenta de los acuerdos o resultados alcanzados para ajustar el Código de Conducta de Empresario y/o  turista responsable;
• Informe que acredite la debida difusión y socialización al personal que presten servicios en el establecimiento y huéspedes que alojen y/o utilicen las instalaciones de éste del Código de Conducta ajustado</t>
  </si>
  <si>
    <t>10.3</t>
  </si>
  <si>
    <t>El establecimiento ha desarrollado iniciativas propias y/o participa activamente en iniciativas de protección, restauración y/o conservación del patrimonio cultural</t>
  </si>
  <si>
    <t>El establecimiento cuenta con un sistema efectivo de monitoreo que permite medir, por lo menos mensualmente, el consumo de agua total y por pernoctación (huésped/noche) para cada una de las fuentes de agua utilizada por el establecimiento (aguas superficiales, de pozo y/o de empresa de servicios).</t>
  </si>
  <si>
    <t>En caso de que el establecimiento utilice otras fuentes de captación distintas a la provista por empresas de servicios sanitarios, garantizar que el uso de estas aguas es sustentable y no afecta la viabilidad de sus fuentes.</t>
  </si>
  <si>
    <t>El establecimiento cuenta con aparatos o dispositivos para el uso eficiente de agua:
• Al menos el 60% de las duchas instaladas en los baños consumen menos de 9 litros por minuto, y/o
• Al menos el 60% de las llaves (grifería) instaladas en los baños consumen menos de 9 litros por minuto, y/o
• Al menos el 60% de los inodoros instalados en los baños consumen menos de 6 litros por descarga.
Para determinar los cálculos recomendamos apoyarse en la herramienta de eco eficiencia www.chilesustentable.travel/alojamientos-eco-eficientes/</t>
  </si>
  <si>
    <t>Inspección de una muestra aleatoria de las instalaciones realizando mediciones para comprobar la eficiencia de los dispositivos declarada.</t>
  </si>
  <si>
    <t>• Inspección de las instalaciones
• Entrevistas con el personal.</t>
  </si>
  <si>
    <t>El establecimiento aplica medidas para reducir el consumo de agua de piscina  (manejo correcto del retro lavado, uso filtros o pre-filtros de bajo consumo de agua de retro lavado, uso de cubiertas para reducir la evaporación y el ingreso de materias contaminantes, etc.).</t>
  </si>
  <si>
    <t>• Documento que explique las medidas aplicadas
• Plan de mantención y registros
• Entrevistas con el personal.
• Inspección de las instalaciones</t>
  </si>
  <si>
    <t>• Documento que identifique y describa la tecnología utilizada (podrá utilizarse la ficha técnica del fabricante o una descripción detallada elaborada por el establecimiento) 
• Inspección de las instalaciones
• Entrevistas con el personal.
• Resolución Sanitaria de alcantarillado particular (en caso de que aplique)</t>
  </si>
  <si>
    <t>El establecimiento tiene un sistema efectivo de monitoreo que permite medir, por lo menos mensualmente, el consumo total y por pernoctación (huésped/noche) de cada fuente de energía que utiliza (energía eléctrica, gas natural, GLP, leña, petróleo, bencina etc.) para su operación.</t>
  </si>
  <si>
    <t>Más del 80% de las lámparas (ampolletas, bombillas, focos, tubos u otras) utilizadas en las instalaciones, son eficientes (lámparas fluorescentes compactas, tubos fluorescentes, LEDs, lámparas de vapor de sodio, etc.).
Recomendamos apoyarse en:
• Herramienta de eco eficiencia www.chilesustentable.travel/alojamientos-eco-eficientes/“
• Guía MTD para disminuir el consumo energético en iluminación y operaciones de cocina en el sector de alojamiento turístico y gastronomía”, elaborada por CPL.</t>
  </si>
  <si>
    <t>• Registro del total de lámparas y el total de lámparas eficientes.
• Inspección de una muestra aleatoria de las instalaciones</t>
  </si>
  <si>
    <t>Los edificios del establecimiento son adecuados al clima local y cuentan con los elementos necesarios para reducir el consumo energético de los sistemas de climatización tales como:
• aislación
• ventanas de termopanel
• ventilación natural
• ventanas protegidas de las radiaciones solares durante los meses de calor
• otros
La suma de los  sistemas referidos implementados debe tener una cobertura de al menos el 90% de las instalaciones.
Recomendamos apoyarse en:
• Herramienta de eco eficiencia www.chilesustentable.travel/alojamientos-eco-eficientes/
• “Guía MTD para el acondicionamiento térmico en servicios de alojamiento turístico”, elaborada por CPL.</t>
  </si>
  <si>
    <t>El establecimiento cuenta con dispositivos que permiten reducir el gasto energético de las luminarias, equipos de calefacción y/o aire acondicionado en habitaciones de huéspedes, áreas públicas o de trabajo. Como por ejemplo:
• interruptores de tarjeta
• sistemas basados en sensores de puerta y de ocupación
• sensores de movimiento
• otros
Cualquiera de los dispositivos utilizados debe tener una cobertura de al menos el 50% de los lugares óptimos para ser usados.
Recomendamos apoyarse en:
• Herramienta de eco eficiencia www.chilesustentable.travel/alojamientos-eco-eficientes/
• “Guía MTD para disminuir el consumo energético en iluminación y operaciones de cocina en el sector de alojamiento turístico y gastronomía” y en la “Guía MTD para Calefacción de Servicios de Alojamiento Turístico”, elaborada por CPL</t>
  </si>
  <si>
    <t>Inspección de una muestra aleatoria de las instalaciones.</t>
  </si>
  <si>
    <t>El establecimiento aprovecha fuentes de energía renovable para abastecer parte de la cantidad total de energía que utiliza en sus instalaciones (solo se considerarán aquellas generaciones que sean incorporadas a la red de uso de las instalaciones)
Estas fuentes incluyen energía solar térmica, fotovoltaica, hidroeléctrica, eólica, geotérmica o aquella generada a partir de biogás, leña seca (considerando solo aquella certificada) o residuos agrícolas y forestales (pellets).</t>
  </si>
  <si>
    <t>El establecimiento tiene un sistema efectivo de monitoreo que permite medir o estimar el peso o volumen de residuos sólidos que desecha, y determinar, por lo menos mensualmente, la cantidad total y por pernoctación (huésped/noche) de desechos sólidos que genera.</t>
  </si>
  <si>
    <t>• Inspección de las instalaciones
• Entrevistas con el personal</t>
  </si>
  <si>
    <t>• Informe de adquisiciones del establecimiento, 
• Inspección de las instalaciones 
• Entrevistas con el personal.</t>
  </si>
  <si>
    <t>El establecimiento toma medidas para minimizar la contaminación por ruido, luz, compuestos dañinos para la capa de ozono, y otros contaminantes del aire, suelo y aguas producto de su operación.
Además de tomar medidas para minimizar la erosión y las escorrentías artificiales (si es que aplica)</t>
  </si>
  <si>
    <t>• Declaración escrita de la alta gerencia, que de fe del cumplimiento del criterio
• Informe que identifique claramente cuáles son los puntos de riesgo a los que el establecimiento se podría ver involucrado y un detalle de como se hace cargo de ellos
• Inspección de las instalaciones
• Entrevistas con el personal.</t>
  </si>
  <si>
    <t>Documentos que comprueban las medidas adoptadas para compensar las emisiones de gases de efecto invernadero del establecimiento.</t>
  </si>
  <si>
    <t>El establecimiento motiva a sus clientes, personal y/o proveedores a reducir las emisiones de gases de efecto invernadero relacionadas con el transporte.</t>
  </si>
  <si>
    <t>• Documentos u otras pruebas que demuestran los esfuerzos realizados por el establecimiento para cumplir con este requisito.
• Entrevistas con el personal.</t>
  </si>
  <si>
    <t>Revisión de los materiales (físicos o a través de la web) utilizados por el establecimiento.</t>
  </si>
  <si>
    <t>• Listado de las principales especies autóctonas, nativas o endémicas (sin ser obligatoria la inclusión de pastos y malezas)
• Listado de las principales especies exóticas invasoras
• Documento que explique el sistema de control e impedimento a la introducción de especies exóticas invasoras.
• Inspección de las instalaciones</t>
  </si>
  <si>
    <t>El establecimiento genera un espacio de educación ambiental sobre la flora nativa y endémica como por ejemplo con charlas, señalética, folletería, otros</t>
  </si>
  <si>
    <t>• Inspección de las instalaciones.
• Informe que detalle el espacio de educación ambiental generado</t>
  </si>
  <si>
    <t>El establecimiento apoya y contribuye a iniciativas de conservación de la biodiversidad, incluyendo áreas protegidas y áreas de alto valor para la biodiversidad.</t>
  </si>
  <si>
    <t>La interacción del establecimiento con las especies silvestres no produce efectos adversos en la viabilidad de las poblaciones en el entorno natural; y en caso de haber perturbación de los ecosistemas el establecimiento implementa un plan para minimizar o rehabilitar, y además se efectúa una contribución compensatoria a la gestión de la conservación.</t>
  </si>
  <si>
    <t>D.3.5.i
D.3.5.ii
D.3.5.iii
D.3.5.iv</t>
  </si>
  <si>
    <t>El establecimiento NO comercializa, exhibe, compra, consume y/o extrae especies nativas y/o endémicas  de su medio natural. Si lo hace, es solamente en el marco de una actividad regulada que garantiza un uso sostenible de las mismas.</t>
  </si>
  <si>
    <r>
      <t xml:space="preserve">B.5.i
B.5.ii
</t>
    </r>
    <r>
      <rPr>
        <sz val="10"/>
        <color theme="1"/>
        <rFont val="Calibri"/>
        <family val="2"/>
      </rPr>
      <t>C.1.i</t>
    </r>
    <r>
      <rPr>
        <sz val="10"/>
        <rFont val="Calibri"/>
        <family val="2"/>
      </rPr>
      <t xml:space="preserve">
</t>
    </r>
  </si>
  <si>
    <t>Se debe cumplir con al menos 1 criterio por aspecto</t>
  </si>
  <si>
    <t>Evalúe las gestiones de la empresa en los 3 ámbitos de la sustentabilidad, confirmando si le será posible cumplir con los verificadores solicitados. Para esto deberá revisar las hojas Económicos, Socio-culturales y Medioambientales (hojas color amarillo). Ingrese el puntaje que le corresponde a su empresa (ver Tabla 1) para cada uno de los criterios de evaluación (celdas color verde) , deberá estar seguro de poder cumplir con los verificadores solicitados. En caso de contestar “No Aplica” (N/A) en alguno de los criterios, se deberá justificar con sólidos argumentos y respaldar con evidencia documentada.</t>
  </si>
  <si>
    <t>En caso de contestar “No Aplica” (N/A) en alguno de los criterios, se deberá justificar con sólidos argumentos y respaldar con evidencia documentada.</t>
  </si>
  <si>
    <t>Aspectos / Criterios</t>
  </si>
  <si>
    <r>
      <t xml:space="preserve">Instrucciones: </t>
    </r>
    <r>
      <rPr>
        <sz val="12"/>
        <rFont val="Calibri"/>
        <family val="2"/>
      </rPr>
      <t>Ponga el cursor sobre las celdas en verde y según el cumplimiento de verificadores indique si cumple el requisito</t>
    </r>
  </si>
  <si>
    <r>
      <t>Instrucciones:</t>
    </r>
    <r>
      <rPr>
        <sz val="12"/>
        <rFont val="Calibri"/>
        <family val="2"/>
      </rPr>
      <t xml:space="preserve"> Ponga el cursor sobre las celdas en verde y según el cumplimiento de verificadores seleccione el puntaje que le corresponda para cada criterio</t>
    </r>
  </si>
  <si>
    <t>Criterios</t>
  </si>
  <si>
    <t>Criterios-N/A = Base</t>
  </si>
  <si>
    <t>Redondear mas</t>
  </si>
  <si>
    <t>Redondear menos</t>
  </si>
  <si>
    <t>Proporcion</t>
  </si>
  <si>
    <t>Porcentaje</t>
  </si>
  <si>
    <t>Redondear 1</t>
  </si>
  <si>
    <t>Redondear 0</t>
  </si>
  <si>
    <t>Redondear 2</t>
  </si>
  <si>
    <t>Redondear 3</t>
  </si>
  <si>
    <t>Ejercicios Formula Redondear</t>
  </si>
  <si>
    <t>Total Criterios</t>
  </si>
  <si>
    <t>% Cumplimiento</t>
  </si>
  <si>
    <t>Recuerda que cada Nivel tiene un porcentaje minimo de cumplimiento</t>
  </si>
  <si>
    <t>Formulario FINAL de Autodiagnostico</t>
  </si>
  <si>
    <r>
      <t xml:space="preserve">El establecimiento debe estar debidamente registrado (demostrando haber sido inspeccionado y haber dado cumplimiento a los hallazgos detectados.) en el “Registro Nacional de Clasificación del Servicio Nacional de Turismo” (SERNATUR).
</t>
    </r>
    <r>
      <rPr>
        <u/>
        <sz val="10"/>
        <rFont val="Calibri"/>
        <family val="2"/>
      </rPr>
      <t>Debe incluir</t>
    </r>
    <r>
      <rPr>
        <sz val="10"/>
        <rFont val="Calibri"/>
        <family val="2"/>
      </rPr>
      <t>:
• Certificado de Registro vigente (bajo la Ley 20.423 y D°222/2011).
• Acta de cumplimiento de inspección de SERNATUR
• Carta de cumplimiento de inspección de SERNATUR</t>
    </r>
  </si>
  <si>
    <r>
      <t xml:space="preserve">Revisión de la Política de Sustentabilidad, la cual debe incluir al menos prácticas medioambientales, aspectos socioculturales y económicos y debe ir firmada por la alta gerencia. 
</t>
    </r>
    <r>
      <rPr>
        <u/>
        <sz val="10"/>
        <rFont val="Calibri"/>
        <family val="2"/>
      </rPr>
      <t>Debe Incluir</t>
    </r>
    <r>
      <rPr>
        <sz val="10"/>
        <rFont val="Calibri"/>
        <family val="2"/>
      </rPr>
      <t xml:space="preserve">:
• Inspección visual del lugar donde la política es publicada
• Entrevista con la alta gerencia donde se debe explicar cómo se implementa la política
•  Entrevista con el personal para verificar el conocimiento de la política.
</t>
    </r>
    <r>
      <rPr>
        <u/>
        <sz val="10"/>
        <rFont val="Calibri"/>
        <family val="2"/>
      </rPr>
      <t>La política de sustentabilidad podría incluir temas como</t>
    </r>
    <r>
      <rPr>
        <sz val="10"/>
        <rFont val="Calibri"/>
        <family val="2"/>
      </rPr>
      <t>:
• Prácticas orientadas al mejoramiento de la calidad.
• Medidas de seguridad.
• Aspectos relativos a normativas sanitarias
• Medidas para evitar la explotación sexual infantil
• Compromiso con el comercio justo</t>
    </r>
  </si>
  <si>
    <r>
      <t>• Declaración escrita de la alta gerencia, que de fe del cumplimiento del requisito.
• Certificado de Calidad de Tierra Indígena extendido por la CONADI (Corporación Nacional de Desarrollo Indígena)
• Certificado de Catastro Publico de Aguas extendido por la DGA (Dirección General de Aguas)
En caso de que el postulante sea propietario del terreno:
• Certificado de Dominio Vigente con un máximo de 60 días desde que fue extendido.
En caso de que el postulante tenga cualquier otra figura para el uso del terreno este deberá presentar:
• Copia simple del título</t>
    </r>
    <r>
      <rPr>
        <vertAlign val="superscript"/>
        <sz val="10"/>
        <rFont val="Calibri"/>
        <family val="2"/>
      </rPr>
      <t>4</t>
    </r>
    <r>
      <rPr>
        <sz val="10"/>
        <rFont val="Calibri"/>
        <family val="2"/>
      </rPr>
      <t xml:space="preserve"> que refleja dicha figura como contrato, escritura pública, u otro
</t>
    </r>
  </si>
  <si>
    <r>
      <t xml:space="preserve">Plan de Negocios firmado y aprobado por la alta gerencia
</t>
    </r>
    <r>
      <rPr>
        <u/>
        <sz val="10"/>
        <rFont val="Calibri"/>
        <family val="2"/>
      </rPr>
      <t>Plan de negocios debe incluir</t>
    </r>
    <r>
      <rPr>
        <sz val="10"/>
        <rFont val="Calibri"/>
        <family val="2"/>
      </rPr>
      <t>:
• Visión de la empresa
• Definición y descripción de las Operaciones
• Mercados meta
• Estado de Resultado 
• Organigrama de la organización (incluyendo áreas y funciones)
• Descripción de cargos (incluyendo jerarquías, requisitos y criterios de selección)
Tener en cuenta que los últimos 2 puntos de este listado también son solicitados para obtener el Sello Q</t>
    </r>
  </si>
  <si>
    <r>
      <t xml:space="preserve">• Declaración escrita de la alta gerencia, que de fe del cumplimiento del criterio.
• Revisión del material promocional con el que se cuente (sitio web, folletos, afiches, letreros u otros).
</t>
    </r>
    <r>
      <rPr>
        <u/>
        <sz val="10"/>
        <color theme="1"/>
        <rFont val="Calibri"/>
        <family val="2"/>
      </rPr>
      <t>Debe incluir</t>
    </r>
    <r>
      <rPr>
        <sz val="10"/>
        <color theme="1"/>
        <rFont val="Calibri"/>
        <family val="2"/>
      </rPr>
      <t>:
Revisión, previo a la visita, de la página web (si la hubiere).</t>
    </r>
  </si>
  <si>
    <r>
      <t xml:space="preserve">El establecimiento es partícipe o ha desarrollado iniciativas para apoyar a micro y pequeñas empresas </t>
    </r>
    <r>
      <rPr>
        <b/>
        <sz val="10"/>
        <color theme="1"/>
        <rFont val="Calibri"/>
        <family val="2"/>
      </rPr>
      <t>productoras locales</t>
    </r>
    <r>
      <rPr>
        <sz val="10"/>
        <color theme="1"/>
        <rFont val="Calibri"/>
        <family val="2"/>
      </rPr>
      <t xml:space="preserve"> para elaborar y vender productos (incluyendo alimentos y bebidas, productos agrícolas, artesanías y otros) que promuevan y/o rescaten el patrimonio ambiental, cultural e histórico local tales como:
• Asesoría y/o capacitación
• Apoyo financiero
• Incorporación formal como proveedor del establecimiento</t>
    </r>
  </si>
  <si>
    <r>
      <t xml:space="preserve">Listado de iniciativas desarrolladas dentro del último año.
</t>
    </r>
    <r>
      <rPr>
        <u/>
        <sz val="10"/>
        <rFont val="Calibri"/>
        <family val="2"/>
      </rPr>
      <t>Listado debe incluir</t>
    </r>
    <r>
      <rPr>
        <sz val="10"/>
        <rFont val="Calibri"/>
        <family val="2"/>
      </rPr>
      <t xml:space="preserve">:
Breve descripción de la iniciativa apoyada, método de apoyo  (asesoría, afiches, dípticos, señalética, espacios al interior del establecimiento dispuestos para la comercialización, otros), respaldado con evidencia gráfica (archivo de imagen digital) y carta firmada por el productor local o de las asociaciones locales de productores dando cuenta del apoyo realizado.
</t>
    </r>
    <r>
      <rPr>
        <u/>
        <sz val="10"/>
        <rFont val="Calibri"/>
        <family val="2"/>
      </rPr>
      <t>Puede Incluir</t>
    </r>
    <r>
      <rPr>
        <sz val="10"/>
        <rFont val="Calibri"/>
        <family val="2"/>
      </rPr>
      <t>:
Contratos de ventas de artesanías o productos locales con productores locales, si fuese el caso.</t>
    </r>
  </si>
  <si>
    <r>
      <t xml:space="preserve">El establecimiento ha contratado en </t>
    </r>
    <r>
      <rPr>
        <b/>
        <sz val="10"/>
        <rFont val="Calibri"/>
        <family val="2"/>
      </rPr>
      <t>condiciones de igualdad</t>
    </r>
    <r>
      <rPr>
        <sz val="10"/>
        <rFont val="Calibri"/>
        <family val="2"/>
      </rPr>
      <t xml:space="preserve"> a residentes locales, a miembros de pueblos indígenas de origen local y/o mujeres. Al menos 50% del personal es de origen local.
Para efectos de este requisito se considerará de origen local aquella persona que acredite haber vivido al menos 24 meses en la localidad previo a su contratación (considerando el domicilio o residencia previa a la contratación)
No Aplica para Microempresas sin empleados</t>
    </r>
  </si>
  <si>
    <r>
      <t xml:space="preserve">• Listado vigente del personal contratado por el establecimiento.
• Entrevista con el personal
</t>
    </r>
    <r>
      <rPr>
        <u/>
        <sz val="10"/>
        <rFont val="Calibri"/>
        <family val="2"/>
      </rPr>
      <t>Listado debe incluir</t>
    </r>
    <r>
      <rPr>
        <sz val="10"/>
        <rFont val="Calibri"/>
        <family val="2"/>
      </rPr>
      <t>:
Nombres, Rut, genero, identificación del tipo de contrato, cargo en la empresa, remuneración bruta, fecha de contratación, capacitaciones cursadas, pertenencia a algún pueblo indígena local, comuna de nacimiento, año de llegada a la localidad del establecimiento turístico (región o radio de 200km) y domicilio o residencia previa a la contratación.</t>
    </r>
  </si>
  <si>
    <r>
      <t xml:space="preserve">Revisión de los materiales utilizados para estimular a los clientes a consumir productos de origen local, los cuales deben encontrarse en versión vigente.
</t>
    </r>
    <r>
      <rPr>
        <u/>
        <sz val="10"/>
        <rFont val="Calibri"/>
        <family val="2"/>
      </rPr>
      <t>Debe incluir</t>
    </r>
    <r>
      <rPr>
        <sz val="10"/>
        <rFont val="Calibri"/>
        <family val="2"/>
      </rPr>
      <t>:
Folletería, carpeta de recomendaciones, posters, link en pg. web, diario mural u otros.</t>
    </r>
  </si>
  <si>
    <r>
      <t xml:space="preserve">Documento vigente, con las actividades de capacitación realizadas por  personal competente o una entidad externa, cuando corresponda.
</t>
    </r>
    <r>
      <rPr>
        <u/>
        <sz val="10"/>
        <rFont val="Calibri"/>
        <family val="2"/>
      </rPr>
      <t>Documento debe incluir</t>
    </r>
    <r>
      <rPr>
        <sz val="10"/>
        <rFont val="Calibri"/>
        <family val="2"/>
      </rPr>
      <t xml:space="preserve">:
Nombre del instructor y un detalle de sus competencias, objetivos, actividades, contenidos, fecha, tipo  de capacitaciones y lista de asistencia firmada por los participantes
</t>
    </r>
    <r>
      <rPr>
        <u/>
        <sz val="10"/>
        <rFont val="Calibri"/>
        <family val="2"/>
      </rPr>
      <t>Puede incluir</t>
    </r>
    <r>
      <rPr>
        <sz val="10"/>
        <rFont val="Calibri"/>
        <family val="2"/>
      </rPr>
      <t>:
Certificación ChileValora y plan de capacitación</t>
    </r>
  </si>
  <si>
    <r>
      <t xml:space="preserve">• Entrevistas con el personal  
• Documento vigente, con las actividades de capacitación realizadas por  personal competente o una entidad externa, cuando corresponda.
</t>
    </r>
    <r>
      <rPr>
        <u/>
        <sz val="10"/>
        <rFont val="Calibri"/>
        <family val="2"/>
      </rPr>
      <t>Documento debe incluir</t>
    </r>
    <r>
      <rPr>
        <sz val="10"/>
        <rFont val="Calibri"/>
        <family val="2"/>
      </rPr>
      <t xml:space="preserve">:
Nombre del instructor y un detalle de sus competencias, objetivos, actividades, contenidos, fecha, tipo  de capacitaciones y lista de asistencia firmada por los participantes
</t>
    </r>
    <r>
      <rPr>
        <u/>
        <sz val="10"/>
        <rFont val="Calibri"/>
        <family val="2"/>
      </rPr>
      <t>Puede incluir</t>
    </r>
    <r>
      <rPr>
        <sz val="10"/>
        <rFont val="Calibri"/>
        <family val="2"/>
      </rPr>
      <t>:
Certificación de alguna mutualidad</t>
    </r>
  </si>
  <si>
    <r>
      <t xml:space="preserve">• Revisión de la política de sustentabilidad
• Entrevista con el personal
• Documento vigente, con las actividades de capacitación realizadas por  personal competente o una entidad externa, cuando corresponda.
</t>
    </r>
    <r>
      <rPr>
        <u/>
        <sz val="10"/>
        <rFont val="Calibri"/>
        <family val="2"/>
      </rPr>
      <t>Documento debe incluir</t>
    </r>
    <r>
      <rPr>
        <sz val="10"/>
        <rFont val="Calibri"/>
        <family val="2"/>
      </rPr>
      <t xml:space="preserve">:
Nombre del instructor y un detalle de sus competencias, objetivos, actividades, fecha, tipo  de capacitaciones y lista de asistencia firmada por los participantes
</t>
    </r>
    <r>
      <rPr>
        <u/>
        <sz val="10"/>
        <rFont val="Calibri"/>
        <family val="2"/>
      </rPr>
      <t>Puede incluir</t>
    </r>
    <r>
      <rPr>
        <sz val="10"/>
        <rFont val="Calibri"/>
        <family val="2"/>
      </rPr>
      <t>:
Identificación de otras medidas que el establecimiento aplica para cumplir con este requisito, además de las capacitaciones.</t>
    </r>
  </si>
  <si>
    <r>
      <t xml:space="preserve">Listado vigente del personal contratado, firmado por la alta gerencia.
</t>
    </r>
    <r>
      <rPr>
        <u/>
        <sz val="10"/>
        <rFont val="Calibri"/>
        <family val="2"/>
      </rPr>
      <t>Listado debe incluir</t>
    </r>
    <r>
      <rPr>
        <sz val="10"/>
        <rFont val="Calibri"/>
        <family val="2"/>
      </rPr>
      <t xml:space="preserve">:
Nombres, Rut, identificación del tipo de contrato, cargo en la empresa, remuneración bruta, pertenencia a alguna minoría local, comuna de nacimiento y domicilio o residencia previa a la contratación
</t>
    </r>
    <r>
      <rPr>
        <u/>
        <sz val="10"/>
        <rFont val="Calibri"/>
        <family val="2"/>
      </rPr>
      <t>Debe incluir</t>
    </r>
    <r>
      <rPr>
        <sz val="10"/>
        <rFont val="Calibri"/>
        <family val="2"/>
      </rPr>
      <t>:
Planilla de pago de imposiciones con los últimos 12 meses (o certificado previred)</t>
    </r>
  </si>
  <si>
    <r>
      <t xml:space="preserve">El establecimiento cuenta con un sistema de evaluación periódica de la satisfacción del cliente, que incluye los aspectos de calidad y </t>
    </r>
    <r>
      <rPr>
        <b/>
        <sz val="10"/>
        <rFont val="Calibri"/>
        <family val="2"/>
      </rPr>
      <t>sustentabilidad</t>
    </r>
    <r>
      <rPr>
        <sz val="10"/>
        <rFont val="Calibri"/>
        <family val="2"/>
      </rPr>
      <t xml:space="preserve"> y un registro de sugerencias y reclamos que se aplica en forma permanente para incorporar mejoras en sus productos y servicios.</t>
    </r>
  </si>
  <si>
    <r>
      <t xml:space="preserve">• Revisión aleatoria de reclamos y sugerencias con sus respectivas respuestas a clientes y acciones correctivas realizadas
• Procedimiento documentado que explique funcionamiento del sistema 
</t>
    </r>
    <r>
      <rPr>
        <u/>
        <sz val="10"/>
        <color theme="1"/>
        <rFont val="Calibri"/>
        <family val="2"/>
      </rPr>
      <t>Procedimiento debe incluir</t>
    </r>
    <r>
      <rPr>
        <sz val="10"/>
        <color theme="1"/>
        <rFont val="Calibri"/>
        <family val="2"/>
      </rPr>
      <t xml:space="preserve">:
Descripción del método de registro de sugerencias y reclamos, adopción de medidas correctivas (cuando corresponda), incluyendo seguimiento y respuesta a los clientes.
</t>
    </r>
    <r>
      <rPr>
        <u/>
        <sz val="10"/>
        <color theme="1"/>
        <rFont val="Calibri"/>
        <family val="2"/>
      </rPr>
      <t>Puede incluir</t>
    </r>
    <r>
      <rPr>
        <sz val="10"/>
        <color theme="1"/>
        <rFont val="Calibri"/>
        <family val="2"/>
      </rPr>
      <t>:
• Resumen de los principales resultados de la evaluación de los clientes y tratamiento de los reclamos
• Resumen de las medidas correctivas aplicadas durante los últimos 2 años (si las hubiere).</t>
    </r>
  </si>
  <si>
    <r>
      <t xml:space="preserve">• Documento firmado por la entidad o comunidad beneficiada
• Informe de iniciativas de RSE apoyadas por el establecimiento
</t>
    </r>
    <r>
      <rPr>
        <u/>
        <sz val="10"/>
        <rFont val="Calibri"/>
        <family val="2"/>
      </rPr>
      <t>Informe debe incluir</t>
    </r>
    <r>
      <rPr>
        <sz val="10"/>
        <rFont val="Calibri"/>
        <family val="2"/>
      </rPr>
      <t>:
Tipo de iniciativa, fecha, ubicación, montos y/u horas profesionales invertidas.</t>
    </r>
  </si>
  <si>
    <r>
      <t xml:space="preserve">• Documento firmado por la entidad o comunidad apoyada
• Informe de actividades realizadas por el establecimiento
</t>
    </r>
    <r>
      <rPr>
        <u/>
        <sz val="10"/>
        <rFont val="Calibri"/>
        <family val="2"/>
      </rPr>
      <t>Informe debe incluir</t>
    </r>
    <r>
      <rPr>
        <sz val="10"/>
        <rFont val="Calibri"/>
        <family val="2"/>
      </rPr>
      <t>:
Tipo de actividades, fecha, duración,  ubicación, datos de contacto de artista apoyado, montos y/u horas profesionales invertidas y  registro de la actividad  (archivo fotográfico, prensa, respaldo de sitio web, material impreso y/o otros medios que correspondan).</t>
    </r>
  </si>
  <si>
    <r>
      <t xml:space="preserve">• Declaración escrita de la alta gerencia, que de fe del cumplimiento del requisito
• Informe que identifique claramente cuáles son los puntos de riesgo a los que el establecimiento se podría ver involucrado y un detalle de como se hace cargo de ellos
• Resolución de calificación Ambiental (RCA). </t>
    </r>
    <r>
      <rPr>
        <b/>
        <sz val="10"/>
        <rFont val="Calibri"/>
        <family val="2"/>
      </rPr>
      <t>Aplica solo para aquellos proyectos que deban someterse al Sistema de Evaluación de Impacto Ambiental (SEIA)</t>
    </r>
    <r>
      <rPr>
        <sz val="10"/>
        <rFont val="Calibri"/>
        <family val="2"/>
      </rPr>
      <t xml:space="preserve">, según Ley N° 19.300, Sobre Bases Generales del Medio Ambiente
</t>
    </r>
    <r>
      <rPr>
        <u/>
        <sz val="10"/>
        <rFont val="Calibri"/>
        <family val="2"/>
      </rPr>
      <t>Puede incluir</t>
    </r>
    <r>
      <rPr>
        <sz val="10"/>
        <rFont val="Calibri"/>
        <family val="2"/>
      </rPr>
      <t>:
• Listado de acciones o iniciativas que el establecimiento ha desarrollado para reducir el impacto ambiental y cultural, cuando corresponda.
Carta de aclaración de algún consejo comunal representativo.</t>
    </r>
  </si>
  <si>
    <r>
      <t xml:space="preserve">Declaración escrita de la alta gerencia, que de fe del cumplimiento del requisito
</t>
    </r>
    <r>
      <rPr>
        <u/>
        <sz val="10"/>
        <rFont val="Calibri"/>
        <family val="2"/>
      </rPr>
      <t>Declaración debe incluir</t>
    </r>
    <r>
      <rPr>
        <sz val="10"/>
        <rFont val="Calibri"/>
        <family val="2"/>
      </rPr>
      <t xml:space="preserve">:
Listado de productos y servicios que cuentan con autorización de la comunidad local o pagan los derechos respectivos.
</t>
    </r>
    <r>
      <rPr>
        <u/>
        <sz val="10"/>
        <rFont val="Calibri"/>
        <family val="2"/>
      </rPr>
      <t>Puede incluir</t>
    </r>
    <r>
      <rPr>
        <sz val="10"/>
        <rFont val="Calibri"/>
        <family val="2"/>
      </rPr>
      <t>:
Certificado de pago a la Sociedad Chilena del Derecho de Autor (SCD), esto corresponde sólo a expresiones musicales.</t>
    </r>
  </si>
  <si>
    <r>
      <t xml:space="preserve">Informe de actividades de información y/o interpretación realizadas por el establecimiento, donde se explique claramente las características sociales, culturales o patrimoniales puestas en valor.
</t>
    </r>
    <r>
      <rPr>
        <u/>
        <sz val="10"/>
        <rFont val="Calibri"/>
        <family val="2"/>
      </rPr>
      <t>Debe incluir</t>
    </r>
    <r>
      <rPr>
        <sz val="10"/>
        <rFont val="Calibri"/>
        <family val="2"/>
      </rPr>
      <t>:
Tipo de actividades, fecha, duración,  ubicación, montos y/u horas hombre invertidas, registro de la actividad  (archivo fotográfico, prensa, respaldo de sitio web, material impreso y/u otros medios que correspondan).</t>
    </r>
  </si>
  <si>
    <r>
      <t xml:space="preserve">• Inspección de las instalaciones.
• Documento que describa los materiales y/o técnicas de construcción utilizadas en el establecimiento.
</t>
    </r>
    <r>
      <rPr>
        <u/>
        <sz val="10"/>
        <rFont val="Calibri"/>
        <family val="2"/>
      </rPr>
      <t>Documento debe incluir</t>
    </r>
    <r>
      <rPr>
        <sz val="10"/>
        <rFont val="Calibri"/>
        <family val="2"/>
      </rPr>
      <t xml:space="preserve">:
Características de los materiales, diseños, técnicas que permitan reconocer la vinculación con la cultura local, justificación citando bibliografía para avalar la información
</t>
    </r>
    <r>
      <rPr>
        <u/>
        <sz val="10"/>
        <rFont val="Calibri"/>
        <family val="2"/>
      </rPr>
      <t>Puede incluir</t>
    </r>
    <r>
      <rPr>
        <sz val="10"/>
        <rFont val="Calibri"/>
        <family val="2"/>
      </rPr>
      <t>:
• Memoria del arquitecto
• Fotografías de las instalaciones.</t>
    </r>
  </si>
  <si>
    <r>
      <t xml:space="preserve">• Inspección de las instalaciones.
• Documento que identifique los elementos
</t>
    </r>
    <r>
      <rPr>
        <u/>
        <sz val="10"/>
        <rFont val="Calibri"/>
        <family val="2"/>
      </rPr>
      <t>Documento debe incluir:</t>
    </r>
    <r>
      <rPr>
        <sz val="10"/>
        <rFont val="Calibri"/>
        <family val="2"/>
      </rPr>
      <t xml:space="preserve">
Descripción de los elementos del arte, arquitectura y patrimonio cultural local utilizados, justificación citando bibliografía para avalar la información</t>
    </r>
  </si>
  <si>
    <r>
      <t xml:space="preserve">Informe de elementos puestos en valor por el establecimiento.
</t>
    </r>
    <r>
      <rPr>
        <u/>
        <sz val="10"/>
        <rFont val="Calibri"/>
        <family val="2"/>
      </rPr>
      <t>Informe debe incluir</t>
    </r>
    <r>
      <rPr>
        <sz val="10"/>
        <rFont val="Calibri"/>
        <family val="2"/>
      </rPr>
      <t>:
Descripción, fechas, ubicación y justificación citando bibliografía para avalar la información.</t>
    </r>
  </si>
  <si>
    <r>
      <t xml:space="preserve">Inspección visual del material de difusión al interior del establecimiento.
</t>
    </r>
    <r>
      <rPr>
        <u/>
        <sz val="10"/>
        <rFont val="Calibri"/>
        <family val="2"/>
      </rPr>
      <t>Debe incluir</t>
    </r>
    <r>
      <rPr>
        <sz val="10"/>
        <rFont val="Calibri"/>
        <family val="2"/>
      </rPr>
      <t xml:space="preserve">:
Todo el contenido del “Código de Conducta del Turista Responsable”, elaborado por SERNATUR
</t>
    </r>
    <r>
      <rPr>
        <u/>
        <sz val="10"/>
        <rFont val="Calibri"/>
        <family val="2"/>
      </rPr>
      <t>Aquellos establecimientos emplazados dentro de áreas protegidas y/o sitios sensibles de riqueza cultural o histórica deben incluir</t>
    </r>
    <r>
      <rPr>
        <sz val="10"/>
        <rFont val="Calibri"/>
        <family val="2"/>
      </rPr>
      <t>:
• Documento que describa el modo utilizado para entregar esta información a los huéspedes, que incluya importancia de la biodiversidad local.
• Entrevista con los huéspedes</t>
    </r>
  </si>
  <si>
    <r>
      <t xml:space="preserve">• Documento firmado por la entidad o comunidad beneficiada
• Registro de la actividad  (archivo fotográfico, prensa, respaldo de sitio web, material impreso y/u otros medios que correspondan).
• Informe de actividades de conservación o restauración realizadas por el establecimiento.
</t>
    </r>
    <r>
      <rPr>
        <u/>
        <sz val="10"/>
        <rFont val="Calibri"/>
        <family val="2"/>
      </rPr>
      <t>Informe debe incluir</t>
    </r>
    <r>
      <rPr>
        <sz val="10"/>
        <rFont val="Calibri"/>
        <family val="2"/>
      </rPr>
      <t xml:space="preserve">:
Tipo de actividades, fecha, duración, ubicación, montos y/u horas hombre invertidas
</t>
    </r>
    <r>
      <rPr>
        <u/>
        <sz val="10"/>
        <rFont val="Calibri"/>
        <family val="2"/>
      </rPr>
      <t>Puede Incluir</t>
    </r>
    <r>
      <rPr>
        <sz val="10"/>
        <rFont val="Calibri"/>
        <family val="2"/>
      </rPr>
      <t>:
Lo que se está protegiendo, restaurando o conservado puede ser parte del catastro de atractivos turísticos de SERNATUR</t>
    </r>
  </si>
  <si>
    <r>
      <t xml:space="preserve">• Certificado de la DGA sobre la proveniencia de las aguas y su dominio
• Inspección de las instalaciones
</t>
    </r>
    <r>
      <rPr>
        <u/>
        <sz val="10"/>
        <rFont val="Calibri"/>
        <family val="2"/>
      </rPr>
      <t>Puede incluir</t>
    </r>
    <r>
      <rPr>
        <sz val="10"/>
        <rFont val="Calibri"/>
        <family val="2"/>
      </rPr>
      <t>:
Inspección de las fuentes de agua, entrevistas con el personal y entrevistas con miembros de la comunidad local.</t>
    </r>
  </si>
  <si>
    <r>
      <t xml:space="preserve">El establecimiento cuenta con un programa de lavado eficiente de textiles.
</t>
    </r>
    <r>
      <rPr>
        <u/>
        <sz val="10"/>
        <rFont val="Calibri"/>
        <family val="2"/>
      </rPr>
      <t>El programa debe incluir al menos</t>
    </r>
    <r>
      <rPr>
        <sz val="10"/>
        <rFont val="Calibri"/>
        <family val="2"/>
      </rPr>
      <t>:
• Un sistema eficiente de cambio de toallas y  ropa de cama en las habitaciones.
• Un protocolo de operación de lavadoras con carga completa  (esto no aplica en caso de que el establecimiento tercerice el servicio de lavandería)
Podrá basarse en la “Guía MTD para el uso eficiente del agua  en lavanderías en el sector gastronómico y de alojamiento turístico”</t>
    </r>
  </si>
  <si>
    <r>
      <t xml:space="preserve">Inspección de una muestra aleatoria de las instalaciones.
</t>
    </r>
    <r>
      <rPr>
        <u/>
        <sz val="10"/>
        <rFont val="Calibri"/>
        <family val="2"/>
      </rPr>
      <t>Puede Incluir</t>
    </r>
    <r>
      <rPr>
        <sz val="10"/>
        <rFont val="Calibri"/>
        <family val="2"/>
      </rPr>
      <t>:
• Informe de un arquitecto
• Memoria del Arquitecto</t>
    </r>
  </si>
  <si>
    <r>
      <t xml:space="preserve">• Documento que identifique y describa la tecnología utilizada (podrá utilizarse la ficha técnica del fabricante o una descripción detallada elaborada por el establecimiento) 
• Registros de consumo de energía.
• Inspección de las instalaciones.
</t>
    </r>
    <r>
      <rPr>
        <u/>
        <sz val="10"/>
        <rFont val="Calibri"/>
        <family val="2"/>
      </rPr>
      <t>Puede incluir</t>
    </r>
    <r>
      <rPr>
        <sz val="10"/>
        <rFont val="Calibri"/>
        <family val="2"/>
      </rPr>
      <t>:
Factura de compra y/o servicios</t>
    </r>
  </si>
  <si>
    <r>
      <t xml:space="preserve">• Listado de categorías de productos utilizados (identificando los productos biodegradables o amigables con el medioambiente de los que no lo son)
• Inspección de las instalaciones.
</t>
    </r>
    <r>
      <rPr>
        <u/>
        <sz val="10"/>
        <rFont val="Calibri"/>
        <family val="2"/>
      </rPr>
      <t>Puede incluir</t>
    </r>
    <r>
      <rPr>
        <sz val="10"/>
        <rFont val="Calibri"/>
        <family val="2"/>
      </rPr>
      <t>:
• Revisión de despensa o bodegas de almacenamiento de estos productos y facturas de compra.
• Entrevista con el personal</t>
    </r>
  </si>
  <si>
    <r>
      <t xml:space="preserve">Inventario anual de gases de efecto invernadero de acuerdo a metodología reconocida a nivel internacional (planilla de cálculo e informe).
</t>
    </r>
    <r>
      <rPr>
        <u/>
        <sz val="10"/>
        <rFont val="Calibri"/>
        <family val="2"/>
      </rPr>
      <t>Puede Incluir</t>
    </r>
    <r>
      <rPr>
        <sz val="10"/>
        <rFont val="Calibri"/>
        <family val="2"/>
      </rPr>
      <t>:
Entrevista con el responsable de la medición de la huella de carbono.</t>
    </r>
  </si>
  <si>
    <r>
      <t xml:space="preserve">El establecimiento implementa medidas para compensar sus emisiones de gases de efecto invernadero. 
Para cumplir se debe de compensar al menos el 50% de las emisiones anuales (esto debe ser demostrable).
</t>
    </r>
    <r>
      <rPr>
        <b/>
        <sz val="10"/>
        <rFont val="Calibri"/>
        <family val="2"/>
      </rPr>
      <t>De no haber cumplido con el criterio 14.1, el presente criterio no se puede cumplir.</t>
    </r>
  </si>
  <si>
    <r>
      <t xml:space="preserve">• Inspección de las instalaciones
• Entrevistas con el personal.
</t>
    </r>
    <r>
      <rPr>
        <u/>
        <sz val="10"/>
        <rFont val="Calibri"/>
        <family val="2"/>
      </rPr>
      <t>Puede incluir</t>
    </r>
    <r>
      <rPr>
        <sz val="10"/>
        <rFont val="Calibri"/>
        <family val="2"/>
      </rPr>
      <t>:
Entrevistas con miembros de la comunidad local</t>
    </r>
  </si>
  <si>
    <r>
      <t xml:space="preserve">El establecimiento no mantiene en cautividad a especies silvestres, salvo en actividades adecuadamente reguladas y que cumplen con las leyes vigentes (como la ley 20.380).
Sólo las personas autorizadas y en posesión de los equipos adecuados pueden mantener en cautividad especies silvestres </t>
    </r>
    <r>
      <rPr>
        <b/>
        <sz val="10"/>
        <rFont val="Calibri"/>
        <family val="2"/>
      </rPr>
      <t>sosteniendo un trato digno con ellas</t>
    </r>
    <r>
      <rPr>
        <sz val="10"/>
        <rFont val="Calibri"/>
        <family val="2"/>
      </rPr>
      <t>.
Además, el establecimiento apoya programas de educación, recuperación, rehabilitación y reinserción de especies nativas y/o endémicas.</t>
    </r>
  </si>
  <si>
    <r>
      <t xml:space="preserve">• Inspección de las instalaciones
• Entrevistas con el personal.
• Informe que detalle el programa apoyado por el establecimiento
</t>
    </r>
    <r>
      <rPr>
        <u/>
        <sz val="10"/>
        <rFont val="Calibri"/>
        <family val="2"/>
      </rPr>
      <t>Informe debe incluir</t>
    </r>
    <r>
      <rPr>
        <sz val="10"/>
        <rFont val="Calibri"/>
        <family val="2"/>
      </rPr>
      <t>:
Tipo de apoyo, fecha, duración,  ubicación, datos de contacto de quien administra el programa apoyado, montos y/u horas profesionales invertidas y  registro del apoyo  (archivo fotográfico, prensa, respaldo de sitio web, material impreso y/u otros medios que correspondan).</t>
    </r>
  </si>
  <si>
    <r>
      <t xml:space="preserve">• En caso de que NO hayan efectos adversos: Informe que identifique claramente cuáles son los puntos de riesgo a los que el establecimiento se podría ver involucrado y un detalle de como se hace cargo de ellos
• En caso de que SI hayan efectos adversos: Documento que detalle el plan de minimización o rehabilitación y de compensación.
</t>
    </r>
    <r>
      <rPr>
        <u/>
        <sz val="10"/>
        <rFont val="Calibri"/>
        <family val="2"/>
      </rPr>
      <t>Documento debe Incluir</t>
    </r>
    <r>
      <rPr>
        <sz val="10"/>
        <rFont val="Calibri"/>
        <family val="2"/>
      </rPr>
      <t xml:space="preserve">:
Evaluación situación actual, planes de acción, metas, acciones y responsables
</t>
    </r>
    <r>
      <rPr>
        <u/>
        <sz val="10"/>
        <rFont val="Calibri"/>
        <family val="2"/>
      </rPr>
      <t>Puede incluir</t>
    </r>
    <r>
      <rPr>
        <sz val="10"/>
        <rFont val="Calibri"/>
        <family val="2"/>
      </rPr>
      <t>:
• Entrevistas con miembros de la comunidad local
• Inspección de las instalaciones y el entorno
• Entrevistas con el personal.</t>
    </r>
  </si>
  <si>
    <t>Cada ámbito de la sustentabilidad considerado en el Sistema de Distinción (económico, socio-cultural y medioambiental), se evalúa de manera independiente. El nivel de distinción que su empresa obtenga, estará dado por el Ámbito de Puntuación Más Baja. De esta forma todos los ámbitos tienen el mismo peso relativo en la evaluación y por ende la misma importancia.</t>
  </si>
  <si>
    <t>El establecimiento cuenta con un sistema de reciclaje que permite recuperar y valorizar los principales desechos NO orgánicos generados por sus operaciones (envases de vidrio, botellas plásticas, tetra pak, metales, papel y cartón, aceite quemado de cocina, etc.) y/o un sistema de valorización de desechos orgánicos (compostaje, vermicompostaje, alimento para animales, etc.) en buen funcionamiento.
Se excluye de este requisito los materiales que no pueden ser reciclados en o cerca de la localidad donde está ubicado el establecimiento. 
Recomendamos apoyarse en:
• Guía SERNATUR, “Guía para el Desarrollo de un Plan de Gestión de Residuos”.
• “Guía MTD para Minimizar la Generación de Residuos Sólidos en el Sector Gastronómico y de Alojamiento Turístico”, elaborada por CPL</t>
  </si>
  <si>
    <t>Contenido</t>
  </si>
  <si>
    <t>Todo Criterio debe tener respuesta (1 ó 0)</t>
  </si>
  <si>
    <t>Todos los verificadores deben estar vigentes al periodo de evaluación</t>
  </si>
  <si>
    <r>
      <t>El establecimiento adquiere sus insumos y servicios siguiendo las prácticas del comercio justo</t>
    </r>
    <r>
      <rPr>
        <vertAlign val="superscript"/>
        <sz val="10"/>
        <color theme="1"/>
        <rFont val="Calibri"/>
        <family val="2"/>
      </rPr>
      <t>7</t>
    </r>
    <r>
      <rPr>
        <sz val="10"/>
        <color theme="1"/>
        <rFont val="Calibri"/>
        <family val="2"/>
      </rPr>
      <t>.</t>
    </r>
  </si>
  <si>
    <r>
      <t>El establecimiento ha contratado en</t>
    </r>
    <r>
      <rPr>
        <b/>
        <sz val="10"/>
        <rFont val="Calibri"/>
        <family val="2"/>
      </rPr>
      <t xml:space="preserve"> condiciones de igualdad</t>
    </r>
    <r>
      <rPr>
        <sz val="10"/>
        <rFont val="Calibri"/>
        <family val="2"/>
      </rPr>
      <t xml:space="preserve"> y en </t>
    </r>
    <r>
      <rPr>
        <b/>
        <sz val="10"/>
        <rFont val="Calibri"/>
        <family val="2"/>
      </rPr>
      <t>puestos directivos</t>
    </r>
    <r>
      <rPr>
        <sz val="10"/>
        <rFont val="Calibri"/>
        <family val="2"/>
      </rPr>
      <t>, a residentes locales, a miembros de pueblos indígenas de origen local y/o mujeres, entregando capacitación</t>
    </r>
    <r>
      <rPr>
        <vertAlign val="superscript"/>
        <sz val="10"/>
        <rFont val="Calibri"/>
        <family val="2"/>
      </rPr>
      <t>8</t>
    </r>
    <r>
      <rPr>
        <sz val="10"/>
        <rFont val="Calibri"/>
        <family val="2"/>
      </rPr>
      <t xml:space="preserve"> cuando corresponda.
No Aplica para Microempresas sin empleados</t>
    </r>
  </si>
  <si>
    <r>
      <t>Documento vigente, con las actividades de capacitación realizadas por  personal competente</t>
    </r>
    <r>
      <rPr>
        <vertAlign val="superscript"/>
        <sz val="10"/>
        <rFont val="Calibri"/>
        <family val="2"/>
      </rPr>
      <t>9</t>
    </r>
    <r>
      <rPr>
        <sz val="10"/>
        <rFont val="Calibri"/>
        <family val="2"/>
      </rPr>
      <t xml:space="preserve"> o una entidad externa, cuando corresponda.
</t>
    </r>
    <r>
      <rPr>
        <u/>
        <sz val="10"/>
        <rFont val="Calibri"/>
        <family val="2"/>
      </rPr>
      <t>Documento debe incluir</t>
    </r>
    <r>
      <rPr>
        <sz val="10"/>
        <rFont val="Calibri"/>
        <family val="2"/>
      </rPr>
      <t xml:space="preserve">:
Nombre del instructor y un detalle de sus competencias, objetivos, actividades, contenidos, fecha, tipo  de capacitaciones y lista de asistencia firmada por los participantes
</t>
    </r>
    <r>
      <rPr>
        <u/>
        <sz val="10"/>
        <rFont val="Calibri"/>
        <family val="2"/>
      </rPr>
      <t>Puede incluir</t>
    </r>
    <r>
      <rPr>
        <sz val="10"/>
        <rFont val="Calibri"/>
        <family val="2"/>
      </rPr>
      <t>:
Certificación ChileValora y plan de capacitación</t>
    </r>
  </si>
  <si>
    <r>
      <rPr>
        <vertAlign val="superscript"/>
        <sz val="10"/>
        <rFont val="Calibri"/>
        <family val="2"/>
      </rPr>
      <t>6</t>
    </r>
    <r>
      <rPr>
        <sz val="10"/>
        <rFont val="Calibri"/>
        <family val="2"/>
      </rPr>
      <t xml:space="preserve"> Por bienes de consumo desechables se entiende todos los productos no durables que el establecimiento utiliza en sus instalaciones y operaciones, excluyendo los alimentos y bebidas (por ejemplo, bolsas plásticas, vajilla desechable, papel de oficina, cartuchos de tóner, pilas, productos de limpieza, amenities para baños de huéspedes, etc.).</t>
    </r>
  </si>
  <si>
    <r>
      <rPr>
        <vertAlign val="superscript"/>
        <sz val="10"/>
        <rFont val="Calibri"/>
        <family val="2"/>
      </rPr>
      <t>7</t>
    </r>
    <r>
      <rPr>
        <sz val="10"/>
        <rFont val="Calibri"/>
        <family val="2"/>
      </rPr>
      <t xml:space="preserve"> Comercio Justo: es una relación de intercambio comercial basada en el diálogo, la transparencia y el respeto que busca una mayor equidad en el comercio internacional. Contribuye al desarrollo sostenible ofreciendo mejores condiciones comerciales y asegurando los derechos de los pequeños productores y trabajadores marginados (World Fair Trade Organization, www.wfto.com)</t>
    </r>
  </si>
  <si>
    <r>
      <rPr>
        <vertAlign val="superscript"/>
        <sz val="10"/>
        <rFont val="Calibri"/>
        <family val="2"/>
      </rPr>
      <t>8</t>
    </r>
    <r>
      <rPr>
        <sz val="10"/>
        <rFont val="Calibri"/>
        <family val="2"/>
      </rPr>
      <t xml:space="preserve"> Entenderemos por capacitación todas aquellas instancias formales de enseñanza-aprendizaje, mediante las cuales se desarrollen las habilidades y destrezas del personal, que les permita un mejor desempeño en sus labores habituales. Puede ser interna o externa, pero debe ser una actividad aprobada por la alta gerencia y debe generar valor a la institución y al empleado.</t>
    </r>
  </si>
  <si>
    <r>
      <rPr>
        <vertAlign val="superscript"/>
        <sz val="10"/>
        <rFont val="Calibri"/>
        <family val="2"/>
      </rPr>
      <t>9</t>
    </r>
    <r>
      <rPr>
        <sz val="10"/>
        <rFont val="Calibri"/>
        <family val="2"/>
      </rPr>
      <t xml:space="preserve"> Entenderemos por personal competente a aquellos empleados que hayan aprobado cualquier curso de al menos 8 horas (incluidos diplomado, magister y doctorados) sobre la materia a capacitar</t>
    </r>
  </si>
  <si>
    <r>
      <t>El establecimiento informa y/o provee interpretación  a sus clientes sobre las  características sociales y del patrimonio cultural (principalmente del patrimonio intangible</t>
    </r>
    <r>
      <rPr>
        <vertAlign val="superscript"/>
        <sz val="10"/>
        <rFont val="Calibri"/>
        <family val="2"/>
      </rPr>
      <t>10</t>
    </r>
    <r>
      <rPr>
        <sz val="10"/>
        <rFont val="Calibri"/>
        <family val="2"/>
      </rPr>
      <t>) de su entorno.
Por ejemplo promocionando las actividades culturales de la localidad, para lo cual podrá apoyarse en SERNATUR Regional y/o en el municipio respectivo.</t>
    </r>
  </si>
  <si>
    <r>
      <t>El establecimiento pone en valor la historia local. Para cumplir con el criterio se debe  exhibir al menos 2 elementos históricos y/o arqueológicos (pudiendo considerar replicas) locales o nacionales, realzándolos y proveyendo interpretación de estos.
Esto se enfoca principalmente en el patrimonio tangible</t>
    </r>
    <r>
      <rPr>
        <vertAlign val="superscript"/>
        <sz val="10"/>
        <rFont val="Calibri"/>
        <family val="2"/>
      </rPr>
      <t>11</t>
    </r>
    <r>
      <rPr>
        <sz val="10"/>
        <rFont val="Calibri"/>
        <family val="2"/>
      </rPr>
      <t xml:space="preserve">
Tener en consideración el cumplimiento de la ley de monumentos nacionales  17.288/70.</t>
    </r>
  </si>
  <si>
    <r>
      <rPr>
        <vertAlign val="superscript"/>
        <sz val="10"/>
        <rFont val="Calibri"/>
        <family val="2"/>
      </rPr>
      <t>10</t>
    </r>
    <r>
      <rPr>
        <sz val="10"/>
        <rFont val="Calibri"/>
        <family val="2"/>
      </rPr>
      <t xml:space="preserve"> Patrimonio Intangible: oficios, lenguaje, costumbres, religiones, fiestas, carnavales, tradiciones, ceremonias, mitos, leyendas y música.</t>
    </r>
  </si>
  <si>
    <r>
      <rPr>
        <vertAlign val="superscript"/>
        <sz val="10"/>
        <rFont val="Calibri"/>
        <family val="2"/>
      </rPr>
      <t>11</t>
    </r>
    <r>
      <rPr>
        <sz val="10"/>
        <rFont val="Calibri"/>
        <family val="2"/>
      </rPr>
      <t xml:space="preserve"> Patrimonio Tangible: muebles (manuscritos, documentos, artefactos históricos, grabaciones, fotografías, obras de arte y artesanía) e inmueble (monumentos o sitios arqueológicos o históricos, conjuntos arquitectónicos, paisajes culturales, centros industriales y obras de ingeniería).</t>
    </r>
  </si>
  <si>
    <r>
      <t>El establecimiento dispone de forma adecuada los residuos sólidos domiciliarios que genera para no afectar negativamente el entorno y las poblaciones aledañas. 
Para el sector de acopio de residuos se debe contar con</t>
    </r>
    <r>
      <rPr>
        <vertAlign val="superscript"/>
        <sz val="10"/>
        <rFont val="Calibri"/>
        <family val="2"/>
      </rPr>
      <t>13</t>
    </r>
    <r>
      <rPr>
        <sz val="10"/>
        <rFont val="Calibri"/>
        <family val="2"/>
      </rPr>
      <t>:
• Señalética de identificación de contenedores de residuos,
• Suelo impermeable y lavable,
• Con desagüe conectado al alcantarillado o al sistema de tratamiento,
• Con contenedores herméticos con tapa y fáciles de lavar,
• Un contenedor para residuo orgánico con la finalidad de evitar un potencial foco de infección y
• El recinto de acopio de residuos no debe tener conexión directa con la cocina o zonas de elaboración de alimentos.</t>
    </r>
  </si>
  <si>
    <r>
      <t>El establecimiento cuenta con un registro de compra y uso de bienes de consumo desechables</t>
    </r>
    <r>
      <rPr>
        <vertAlign val="superscript"/>
        <sz val="10"/>
        <rFont val="Calibri"/>
        <family val="2"/>
      </rPr>
      <t>14</t>
    </r>
    <r>
      <rPr>
        <sz val="10"/>
        <rFont val="Calibri"/>
        <family val="2"/>
      </rPr>
      <t>, y aplica medidas efectivas para reducir el uso de dichos bienes de acuerdo a un periodo de 1 año.
Recomendamos apoyarse en:
• Guía SERNATUR, “Guía para el Desarrollo de un Plan de Gestión de Residuos”.
• “Guía MTD para Minimizar la Generación de Residuos Sólidos en el Sector Gastronómico y de Alojamiento Turístico”, elaborado por CPL.</t>
    </r>
  </si>
  <si>
    <r>
      <t xml:space="preserve">El establecimiento aplica medidas que permiten </t>
    </r>
    <r>
      <rPr>
        <b/>
        <sz val="10"/>
        <rFont val="Calibri"/>
        <family val="2"/>
      </rPr>
      <t>minimizar</t>
    </r>
    <r>
      <rPr>
        <sz val="10"/>
        <rFont val="Calibri"/>
        <family val="2"/>
      </rPr>
      <t xml:space="preserve"> el uso de pesticidas, pinturas, desinfectantes, insumos de limpieza y otros productos que, por su composición o naturaleza, son considerados sustancias nocivas para la salud y el medioambiente</t>
    </r>
    <r>
      <rPr>
        <vertAlign val="superscript"/>
        <sz val="10"/>
        <rFont val="Calibri"/>
        <family val="2"/>
      </rPr>
      <t>15</t>
    </r>
    <r>
      <rPr>
        <sz val="10"/>
        <rFont val="Calibri"/>
        <family val="2"/>
      </rPr>
      <t xml:space="preserve">.
Una de estas medidas de minimización consiste en </t>
    </r>
    <r>
      <rPr>
        <b/>
        <sz val="10"/>
        <rFont val="Calibri"/>
        <family val="2"/>
      </rPr>
      <t>sustituir</t>
    </r>
    <r>
      <rPr>
        <sz val="10"/>
        <rFont val="Calibri"/>
        <family val="2"/>
      </rPr>
      <t xml:space="preserve"> las sustancias peligrosas con productos biodegradables, inocuos o menos peligrosos.
Tener en consideración que para cumplir con el criterio los productos de al menos el 10% de las categorías debe ser etiquetado como amigable con el medioambiente</t>
    </r>
  </si>
  <si>
    <r>
      <t>El establecimiento usa de forma efectiva material de difusión sobre las iniciativas de conservación de la biodiversidad que existen en la zona y material de educación para que el personal y los clientes sepan lo que pueden hacer para contribuir a la conservación de la biodiversidad</t>
    </r>
    <r>
      <rPr>
        <vertAlign val="superscript"/>
        <sz val="10"/>
        <rFont val="Calibri"/>
        <family val="2"/>
      </rPr>
      <t>16</t>
    </r>
    <r>
      <rPr>
        <sz val="10"/>
        <rFont val="Calibri"/>
        <family val="2"/>
      </rPr>
      <t>.</t>
    </r>
  </si>
  <si>
    <r>
      <t>Al menos el 50% de la flora presente en el establecimiento para fines paisajísticos, ornamentación o gestión ambiental corresponde a especies autóctonas, nativas o endémicas</t>
    </r>
    <r>
      <rPr>
        <vertAlign val="superscript"/>
        <sz val="10"/>
        <rFont val="Calibri"/>
        <family val="2"/>
      </rPr>
      <t>17</t>
    </r>
    <r>
      <rPr>
        <sz val="10"/>
        <rFont val="Calibri"/>
        <family val="2"/>
      </rPr>
      <t>.
Además el establecimiento adopta medidas para controlar e impedir la introducción de especies exóticas invasoras.</t>
    </r>
  </si>
  <si>
    <r>
      <rPr>
        <vertAlign val="superscript"/>
        <sz val="10"/>
        <rFont val="Calibri"/>
        <family val="2"/>
      </rPr>
      <t>12</t>
    </r>
    <r>
      <rPr>
        <sz val="10"/>
        <rFont val="Calibri"/>
        <family val="2"/>
      </rPr>
      <t xml:space="preserve"> El Decreto Supremo N° 148 define los residuos que son considerados peligrosos.</t>
    </r>
  </si>
  <si>
    <r>
      <rPr>
        <vertAlign val="superscript"/>
        <sz val="10"/>
        <rFont val="Calibri"/>
        <family val="2"/>
      </rPr>
      <t>13</t>
    </r>
    <r>
      <rPr>
        <sz val="10"/>
        <rFont val="Calibri"/>
        <family val="2"/>
      </rPr>
      <t xml:space="preserve"> Especificaciones extraídas de los APL (Acuerdos de Producción Limpia) promovidos por el CPL (Consejo de Producción Limpia)</t>
    </r>
  </si>
  <si>
    <r>
      <rPr>
        <vertAlign val="superscript"/>
        <sz val="10"/>
        <rFont val="Calibri"/>
        <family val="2"/>
      </rPr>
      <t>14</t>
    </r>
    <r>
      <rPr>
        <sz val="10"/>
        <rFont val="Calibri"/>
        <family val="2"/>
      </rPr>
      <t xml:space="preserve"> Por bienes de consumo desechables se entiende todos los productos no durables que el establecimiento utiliza en sus instalaciones y operaciones, excluyendo los alimentos y bebidas (por ejemplo, bolsas plásticas, envases desechables, vajilla desechable, papel de oficina, cartuchos de tóner, pilas, productos de limpieza, amenities para baños de huéspedes, etc.).</t>
    </r>
  </si>
  <si>
    <r>
      <rPr>
        <vertAlign val="superscript"/>
        <sz val="10"/>
        <rFont val="Calibri"/>
        <family val="2"/>
      </rPr>
      <t>15</t>
    </r>
    <r>
      <rPr>
        <sz val="10"/>
        <rFont val="Calibri"/>
        <family val="2"/>
      </rPr>
      <t xml:space="preserve"> Insecticidas, pesticidas, pinturas, barnices, desinfectantes, cloros, detergentes, refrigerantes, desatascadores, limpiadores varios, aerosoles varios, etc (son potencialmente nocivos los productos que por sus compuestos puedan ser explosivos, comburentes, inflamables, tóxicos, nocivos, corrosivos, irritantes, infecciosos, carcinogénicos, mutagenicos, tóxicos para la reproducción o peligroso para el medio ambiente)</t>
    </r>
  </si>
  <si>
    <r>
      <rPr>
        <vertAlign val="superscript"/>
        <sz val="10"/>
        <rFont val="Calibri"/>
        <family val="2"/>
      </rPr>
      <t>16</t>
    </r>
    <r>
      <rPr>
        <sz val="10"/>
        <rFont val="Calibri"/>
        <family val="2"/>
      </rPr>
      <t xml:space="preserve"> El Código de Conducta del Turista Responsable (ver punto 10.1) puede servir como uno de los instrumentos de educación sobre lo que los clientes pueden hacer para contribuir a la conservación de la biodiversidad y de los ecosistemas.</t>
    </r>
  </si>
  <si>
    <r>
      <rPr>
        <vertAlign val="superscript"/>
        <sz val="10"/>
        <rFont val="Calibri"/>
        <family val="2"/>
      </rPr>
      <t>17</t>
    </r>
    <r>
      <rPr>
        <sz val="10"/>
        <rFont val="Calibri"/>
        <family val="2"/>
      </rPr>
      <t xml:space="preserve"> Recomendamos investigar a través del Ministerio de Medio Ambiente www.mma.gob.cl/biodiversidad/1313/w3-propertyvalue-15600.html u otras páginas web como http://www.chileflora.com/Shome.htm</t>
    </r>
  </si>
  <si>
    <t>El sistema establece que el proceso de postulación deberá ser gestionado por un empleado de la empresa o su representante legal, el cual será la única contraparte válida para SERNATUR.</t>
  </si>
  <si>
    <t>6.</t>
  </si>
  <si>
    <r>
      <t xml:space="preserve">El establecimiento cuenta con una política de abastecimiento que:
• Prioriza la compra de insumos a </t>
    </r>
    <r>
      <rPr>
        <b/>
        <sz val="10"/>
        <rFont val="Calibri"/>
        <family val="2"/>
      </rPr>
      <t>productores de origen local</t>
    </r>
    <r>
      <rPr>
        <b/>
        <vertAlign val="superscript"/>
        <sz val="10"/>
        <rFont val="Calibri"/>
        <family val="2"/>
      </rPr>
      <t>5</t>
    </r>
    <r>
      <rPr>
        <sz val="10"/>
        <rFont val="Calibri"/>
        <family val="2"/>
      </rPr>
      <t xml:space="preserve">  y se evidencia ante los huéspedes.
• Favorece compras ecológicamente sustentables de materiales de construcción, equipos, bienes de consumo desechables , alimentos y bebidas (cosas tales como: materiales de construcción reciclados, equipos de mayor eficiencia, envases retornables, productos a granel, etc.). 
Tener en consideración que parte importante del espíritu de este criterio es fortalecer la economía local</t>
    </r>
  </si>
  <si>
    <r>
      <rPr>
        <vertAlign val="superscript"/>
        <sz val="10"/>
        <rFont val="Calibri"/>
        <family val="2"/>
      </rPr>
      <t>5</t>
    </r>
    <r>
      <rPr>
        <sz val="10"/>
        <rFont val="Calibri"/>
        <family val="2"/>
      </rPr>
      <t xml:space="preserve">Por “origen local” se entenderá: aquello que se origina dentro de los límites geográficos de la región o dentro de un radio de 200km (siempre considerando solo territorio chileno). Tener en cuenta que aquí hablamos de “Productor de origen local”, haciendo referencia a quien fabrica, elabora, manufactura o confecciona un producto localmente ya sea una persona o una empresa, lo cual es muy distinto a un “Proveedor de origen local”, que es quien comercializa productos que podrían haber sido elaborados fuera de los límites geográficos de la localidad. </t>
    </r>
  </si>
  <si>
    <t>• La Política de Sustentabilidad del establecimiento debe dejar en claro que este está comprometido con el comercio justo
• Entrevista con la alta gerencia donde se debe explicar cómo el establecimiento adhiere a los 10 principios del comercio justo
• Registros de cumplimiento de al menos 5 de los principios (incluyendo respaldos concretos como boletas, facturas e informes)</t>
  </si>
  <si>
    <t>El establecimiento declara dentro de su política de sustentabilidad que rechaza la explotación a los seres humanos en cualquiera de sus formas (especialmente la sexual, y en particular cuando afecta a niños).
Y al menos el 90% del personal del establecimiento está capacitado para poder reconocer situaciones donde exista explotación a los seres humanos y poder manejar adecuadamente situaciones de esta naturaleza, cuando éstas se presenten en el ejercicio de sus labores.
Tener en cuenta que la Red SENAME, la PDI y Carabineros de Chile pueden realizar este tipo de capacitaciones.</t>
  </si>
  <si>
    <r>
      <t xml:space="preserve">El establecimiento trata sus aguas servidas de manera efectiva y son liberadas sin causar efectos negativos para la comunidad ni el medioambiente </t>
    </r>
    <r>
      <rPr>
        <b/>
        <sz val="10"/>
        <rFont val="Calibri"/>
        <family val="2"/>
      </rPr>
      <t>(esto es una obligación para aquellos establecimientos emplazados en zonas sin conexión a alcantarillado publico según el Decreto N° 236/26 del Ministerio de Salud)</t>
    </r>
    <r>
      <rPr>
        <sz val="10"/>
        <rFont val="Calibri"/>
        <family val="2"/>
      </rPr>
      <t xml:space="preserve"> y/o colecta aguas pluviales (aguas lluvias) de manera sistemática (teniendo infraestructura que lo permita) y las utiliza en aplicaciones apropiadas que permiten el aprovechamiento del recurso sin afectar negativamente a huéspedes ni personal (uso de aguas pluviales para riego, lavanderías, lavado de autos, etc.).</t>
    </r>
  </si>
  <si>
    <r>
      <t xml:space="preserve">Identificación de la legislación pertinente que cumple el establecimiento (carpeta con la documentación correspondiente).
</t>
    </r>
    <r>
      <rPr>
        <u/>
        <sz val="10"/>
        <rFont val="Calibri"/>
        <family val="2"/>
      </rPr>
      <t>Debe incluir</t>
    </r>
    <r>
      <rPr>
        <sz val="10"/>
        <rFont val="Calibri"/>
        <family val="2"/>
      </rPr>
      <t>:
• Certificado de vigencia de la empresa (Registro de Comercio)
• Certificado de vigencia de poder de la empresa (Registro de Comercio)
• Patente comercial (municipal)
• Resolución Sanitaria (Seremi Salud)
• Formulario 30</t>
    </r>
    <r>
      <rPr>
        <vertAlign val="superscript"/>
        <sz val="10"/>
        <rFont val="Calibri"/>
        <family val="2"/>
      </rPr>
      <t>1</t>
    </r>
    <r>
      <rPr>
        <sz val="10"/>
        <rFont val="Calibri"/>
        <family val="2"/>
      </rPr>
      <t xml:space="preserve">  (Dirección del Trabajo)
• • Certificado del Organismo Administrador del Seguro de Accidentes del Trabajo y enfermedades profesionales</t>
    </r>
    <r>
      <rPr>
        <vertAlign val="superscript"/>
        <sz val="10"/>
        <rFont val="Calibri"/>
        <family val="2"/>
      </rPr>
      <t>2</t>
    </r>
    <r>
      <rPr>
        <sz val="10"/>
        <rFont val="Calibri"/>
        <family val="2"/>
      </rPr>
      <t xml:space="preserve">  (cualquier organismo)
En caso de que el establecimiento esté emplazado dentro de alguna de las Áreas Protegidas del Estado este deberá presentar adicionalmente:
• Contrato con CONAF o con Bienes Nacionales (según sea el caso)</t>
    </r>
  </si>
  <si>
    <r>
      <rPr>
        <vertAlign val="superscript"/>
        <sz val="10"/>
        <rFont val="Calibri"/>
        <family val="2"/>
      </rPr>
      <t>2</t>
    </r>
    <r>
      <rPr>
        <sz val="10"/>
        <rFont val="Calibri"/>
        <family val="2"/>
      </rPr>
      <t xml:space="preserve"> Es un certificado de afiliación, ya que según la ley 16.744 todas las empresas que tengan al menos 1 empleado deben encontrarse afiliadas al Instituto de Seguridad Laboral  o Adherida a  alguna mutualidad privada (Instituto de Seguridad del Trabajo, Asociación Chilena de Seguridad o la Mutual de Seguridad de la Cámara Chilena de la Construcción), en el caso del Instituto de Seguridad Laboral se puede obtener desde www.isl.gob.cl/?p=10399. Todas las empresas  se encuentran por defecto afiliadas al ISL, estas se adhieren posteriormente a alguna mutualidad privada, si así lo desean. Tener en cuenta que las empresas que no cuentan con empleados no estarán afiliadas al ISL ni a ninguna mutualidad, y por lo tanto no se les pedirá dicho certificado.</t>
    </r>
  </si>
  <si>
    <t>El establecimiento cuenta con una Política de Sustentabilidad públicamente disponible, conocida por el personal y visible a los turistas.
La política de sustentabilidad es un documento a través del cual la organización declara su filosofía, forma de trabajo y compromisos respecto a la protección del medio ambiente, la cultura, la satisfacción de los clientes y el desarrollo de la comunidad de la cual forma parte, entre otros temas.
Podrá basarse en guía de apoyo N°1, "Guía para desarrollo de una Política de Sustentabilidad" (www.chilesustentable.travel/distincion/descargables)</t>
  </si>
  <si>
    <t>El establecimiento cuenta con un plan de negocios 
Podrá basarse en guía de apoyo N°2, “Guía para el desarrollo de un Plan de Negocios” (www.chilesustentable.travel/distincion/descargables)
Tener en cuenta que el espíritu detrás de este criterio es fomentar la planificación sistemática del negocio.</t>
  </si>
  <si>
    <t xml:space="preserve">El establecimiento tiene un plan de gestión del agua para los próximos 2 años.
Recomendamos apoyarse en:
• Guía de apoyo N°3, “Guía para el Desarrollo de un Plan de Gestión del Agua”.
• Herramienta de eco eficiencia www.chilesustentable.travel/alojamientos-eco-eficientes/
</t>
  </si>
  <si>
    <r>
      <t xml:space="preserve">Plan bienal (2 años) de gestión del agua firmado por la alta gerencia, el cual debe incluir a lo menos:
• </t>
    </r>
    <r>
      <rPr>
        <b/>
        <sz val="10"/>
        <rFont val="Calibri"/>
        <family val="2"/>
      </rPr>
      <t>Descripción de la situación actual</t>
    </r>
    <r>
      <rPr>
        <sz val="10"/>
        <rFont val="Calibri"/>
        <family val="2"/>
      </rPr>
      <t xml:space="preserve"> (refiriéndose al menos a los “temas fundamentales” definidos en guía de apoyo N°3, justificando cuando alguno de ellos no aplique)
• </t>
    </r>
    <r>
      <rPr>
        <b/>
        <sz val="10"/>
        <rFont val="Calibri"/>
        <family val="2"/>
      </rPr>
      <t>Identificación de oportunidades de mejora</t>
    </r>
    <r>
      <rPr>
        <sz val="10"/>
        <rFont val="Calibri"/>
        <family val="2"/>
      </rPr>
      <t xml:space="preserve"> (siempre intentando mejorar la eficiencia en el consumo del agua y justificando cuando no aplique en alguno de los temas)
• </t>
    </r>
    <r>
      <rPr>
        <b/>
        <sz val="10"/>
        <rFont val="Calibri"/>
        <family val="2"/>
      </rPr>
      <t>Plan de incorporación de las oportunidades de mejora</t>
    </r>
    <r>
      <rPr>
        <sz val="10"/>
        <rFont val="Calibri"/>
        <family val="2"/>
      </rPr>
      <t xml:space="preserve"> (definiendo al menos: acciones a implementar, recursos, responsables y plazos)
</t>
    </r>
    <r>
      <rPr>
        <u/>
        <sz val="10"/>
        <rFont val="Calibri"/>
        <family val="2"/>
      </rPr>
      <t>En caso de renovación de la distinción, adicionalmente se debe incluir:</t>
    </r>
    <r>
      <rPr>
        <sz val="10"/>
        <rFont val="Calibri"/>
        <family val="2"/>
      </rPr>
      <t xml:space="preserve">
Registro de avance del cumplimiento del plan anterior, dejando claramente estipulado si se cumplió con las “acciones a implementar” planteadas en ciclo previo de distinción.</t>
    </r>
  </si>
  <si>
    <t xml:space="preserve">El establecimiento tiene un plan de gestión de energía para los próximos 2 años.
Recomendamos apoyarse en:
• Guía de apoyo N°4, “Guía para el Desarrollo de un Plan de Gestión de la Energía”.
• Herramienta de eco eficiencia www.chilesustentable.travel/alojamientos-eco-eficientes/
</t>
  </si>
  <si>
    <r>
      <t xml:space="preserve">Plan bienal (2 años) de gestión de la energía firmado por la alta gerencia, el cual debe incluir a lo menos:
• </t>
    </r>
    <r>
      <rPr>
        <b/>
        <sz val="10"/>
        <rFont val="Calibri"/>
        <family val="2"/>
      </rPr>
      <t>Descripción de la situación actua</t>
    </r>
    <r>
      <rPr>
        <sz val="10"/>
        <rFont val="Calibri"/>
        <family val="2"/>
      </rPr>
      <t xml:space="preserve">l (refiriéndose al menos a los “temas fundamentales” definidos en guía de apoyo N°3, justificando cuando alguno de ellos no aplique)
• </t>
    </r>
    <r>
      <rPr>
        <b/>
        <sz val="10"/>
        <rFont val="Calibri"/>
        <family val="2"/>
      </rPr>
      <t xml:space="preserve">Identificación de oportunidades de mejora </t>
    </r>
    <r>
      <rPr>
        <sz val="10"/>
        <rFont val="Calibri"/>
        <family val="2"/>
      </rPr>
      <t xml:space="preserve">(siempre intentando mejorar la eficiencia en el consumo de la energía y justificando cuando no aplique en alguno de los temas)
• </t>
    </r>
    <r>
      <rPr>
        <b/>
        <sz val="10"/>
        <rFont val="Calibri"/>
        <family val="2"/>
      </rPr>
      <t>Plan de incorporación de las oportunidades de mejora</t>
    </r>
    <r>
      <rPr>
        <sz val="10"/>
        <rFont val="Calibri"/>
        <family val="2"/>
      </rPr>
      <t xml:space="preserve"> (definiendo al menos: acciones a implementar, recursos, responsables y plazos)
</t>
    </r>
    <r>
      <rPr>
        <u/>
        <sz val="10"/>
        <rFont val="Calibri"/>
        <family val="2"/>
      </rPr>
      <t>En caso de renovación de la distinción, adicionalmente se debe incluir</t>
    </r>
    <r>
      <rPr>
        <sz val="10"/>
        <rFont val="Calibri"/>
        <family val="2"/>
      </rPr>
      <t>:
Registro de avance del cumplimiento del plan anterior, dejando claramente estipulado si se cumplió con las “acciones a implementar” planteadas en ciclo previo de distinción.</t>
    </r>
  </si>
  <si>
    <r>
      <t xml:space="preserve">El establecimiento cuenta con un plan de gestión de residuos que incluye un </t>
    </r>
    <r>
      <rPr>
        <b/>
        <sz val="10"/>
        <rFont val="Calibri"/>
        <family val="2"/>
      </rPr>
      <t>programa de manejo</t>
    </r>
    <r>
      <rPr>
        <sz val="10"/>
        <rFont val="Calibri"/>
        <family val="2"/>
      </rPr>
      <t xml:space="preserve"> </t>
    </r>
    <r>
      <rPr>
        <b/>
        <sz val="10"/>
        <rFont val="Calibri"/>
        <family val="2"/>
      </rPr>
      <t>y almacenamiento adecuado y seguro de sustancias peligrosas que incluya la forma de disposición adecuada y segura</t>
    </r>
    <r>
      <rPr>
        <sz val="10"/>
        <rFont val="Calibri"/>
        <family val="2"/>
      </rPr>
      <t xml:space="preserve"> de la totalidad de los residuos peligrosos que se genera (baterías, ampolletas y tubos fluorescentes, residuos de pesticidas, solventes y otros productos que contengan ingredientes, tóxicos, inflamables, explosivos, corrosivos u oxidantes)</t>
    </r>
    <r>
      <rPr>
        <vertAlign val="superscript"/>
        <sz val="10"/>
        <rFont val="Calibri"/>
        <family val="2"/>
      </rPr>
      <t>12</t>
    </r>
    <r>
      <rPr>
        <sz val="10"/>
        <rFont val="Calibri"/>
        <family val="2"/>
      </rPr>
      <t xml:space="preserve">. 
Recomendamos apoyarse en:
• Guía de apoyo N°5, “Guía para el Desarrollo de un Plan de Gestión de Residuos”.
• Herramienta de eco eficiencia www.chilesustentable.travel/alojamientos-eco-eficientes/
</t>
    </r>
  </si>
  <si>
    <r>
      <t xml:space="preserve">Plan bienal (2 años) de gestión de la contaminación firmado por la alta gerencia, el cual debe incluir a lo menos:
• </t>
    </r>
    <r>
      <rPr>
        <b/>
        <sz val="10"/>
        <rFont val="Calibri"/>
        <family val="2"/>
      </rPr>
      <t xml:space="preserve">Descripción de la situación actual </t>
    </r>
    <r>
      <rPr>
        <sz val="10"/>
        <rFont val="Calibri"/>
        <family val="2"/>
      </rPr>
      <t>(refiriéndose al menos a los “temas fundamentales” definidos en guía de apoyo N°5, justificando cuando alguno de ellos no aplique)
•</t>
    </r>
    <r>
      <rPr>
        <b/>
        <sz val="10"/>
        <rFont val="Calibri"/>
        <family val="2"/>
      </rPr>
      <t xml:space="preserve"> Identificación de oportunidades de mejora </t>
    </r>
    <r>
      <rPr>
        <sz val="10"/>
        <rFont val="Calibri"/>
        <family val="2"/>
      </rPr>
      <t xml:space="preserve">(siempre intentando mejorar la gestión de residuos y justificando cuando no aplique en alguno de los temas)
• </t>
    </r>
    <r>
      <rPr>
        <b/>
        <sz val="10"/>
        <rFont val="Calibri"/>
        <family val="2"/>
      </rPr>
      <t>Plan de incorporación de las oportunidades de mejora</t>
    </r>
    <r>
      <rPr>
        <sz val="10"/>
        <rFont val="Calibri"/>
        <family val="2"/>
      </rPr>
      <t xml:space="preserve"> (definiendo al menos: acciones a implementar, recursos, responsables y plazos)
</t>
    </r>
    <r>
      <rPr>
        <u/>
        <sz val="10"/>
        <rFont val="Calibri"/>
        <family val="2"/>
      </rPr>
      <t>En caso de renovación de la distinción, adicionalmente se debe incluir:</t>
    </r>
    <r>
      <rPr>
        <sz val="10"/>
        <rFont val="Calibri"/>
        <family val="2"/>
      </rPr>
      <t xml:space="preserve">
Registro de avance del cumplimiento del plan anterior, dejando claramente estipulado si se cumplió con las “acciones a implementar” planteadas en ciclo previo de distinción.</t>
    </r>
  </si>
  <si>
    <t>El establecimiento ha medido su huella de carbono anual al menos una vez en los últimos 2 años, calculando las emisiones de gases de efecto invernadero de todas las fuentes controladas por él. 
Recomendamos apoyarse en:
• Plataforma web estatal para medir la huella de carbono www.huellachile.cl
• Guía de apoyo N°6, “Guía para la Medición de la Huella de Carbono”.</t>
  </si>
  <si>
    <t>• Registro de consumo de agua desglosados por fuente de captación, indicando para cada mes el consumo total de agua y el consumo por pernoctación (en www.chilesustentable.travel/distincion/descargables/ podrás encontrar una planilla prediseñada).
• Control de los medidores y/o de las boletas de servicio de suministro de agua.</t>
  </si>
  <si>
    <t>• Registro de consumo para cada fuente de energía indicando para cada mes el consumo total y el consumo por pernoctación (en www.chilesustentable.travel/distincion/descargables/ podrás encontrar una planilla prediseñada).
• Control de los medidores y/o de las boletas de los servicios de suministro de energía.</t>
  </si>
  <si>
    <t>• Registros de la cantidad de residuos sólidos desechados por el establecimiento  indicando para cada mes la cantidad total y por pernoctación de residuos sólidos desechados (en www.chilesustentable.travel/distincion/descargables/ podrás encontrar una planilla prediseñada).
• Inspección de las instalaciones
• Entrevistas con el personal</t>
  </si>
  <si>
    <r>
      <t xml:space="preserve">Registro de adquisiciones del establecimiento (en www.chilesustentable.travel/distincion/descargables/ podrás encontrar una planilla prediseñada)
</t>
    </r>
    <r>
      <rPr>
        <u/>
        <sz val="10"/>
        <color theme="1"/>
        <rFont val="Calibri"/>
        <family val="2"/>
      </rPr>
      <t>Registro debe incluir:</t>
    </r>
    <r>
      <rPr>
        <sz val="10"/>
        <color theme="1"/>
        <rFont val="Calibri"/>
        <family val="2"/>
      </rPr>
      <t xml:space="preserve">
Desglose de productos (no servicios) adquiridos según valor monetario, identificando claramente aquellos que son de origen local y aquellos que NO lo son y además identificando a las empresas o personas a las cuales se les compró dichos productos.
Revisión de la Política de Abastecimiento. 
</t>
    </r>
    <r>
      <rPr>
        <u/>
        <sz val="10"/>
        <color theme="1"/>
        <rFont val="Calibri"/>
        <family val="2"/>
      </rPr>
      <t>La revisión de la política debe Incluir:</t>
    </r>
    <r>
      <rPr>
        <sz val="10"/>
        <color theme="1"/>
        <rFont val="Calibri"/>
        <family val="2"/>
      </rPr>
      <t xml:space="preserve">
• Inspección visual del lugar donde la política es publicada
• Entrevista con la alta gerencia donde se debe explicar cómo se implementa la política
•  Entrevista con el personal para verificar el conocimiento de la política.</t>
    </r>
  </si>
  <si>
    <t>Formulario de Autodiagnostico / Criterios Sello S (Version 2-15)</t>
  </si>
  <si>
    <t>Numero de Habitaciones</t>
  </si>
  <si>
    <t>Resumen Formulario de Autodiagnostico / Criterios Sello S (Version 2-15)</t>
  </si>
  <si>
    <t>Resultados</t>
  </si>
  <si>
    <t>Region</t>
  </si>
  <si>
    <t>Clase</t>
  </si>
  <si>
    <t>Nombre EAT</t>
  </si>
  <si>
    <t>Razón Social</t>
  </si>
  <si>
    <t>Tipo</t>
  </si>
  <si>
    <t>Criterios Economicos</t>
  </si>
  <si>
    <t>Criterios Socioculturales</t>
  </si>
  <si>
    <t>Criterios Medioambientales</t>
  </si>
  <si>
    <t>Puntaje</t>
  </si>
  <si>
    <t>Cumple</t>
  </si>
  <si>
    <t xml:space="preserve">% </t>
  </si>
  <si>
    <t>Consultor</t>
  </si>
  <si>
    <r>
      <rPr>
        <b/>
        <sz val="10"/>
        <rFont val="Calibri"/>
        <family val="2"/>
      </rPr>
      <t>Tabla 3.</t>
    </r>
    <r>
      <rPr>
        <sz val="10"/>
        <rFont val="Calibri"/>
        <family val="2"/>
      </rPr>
      <t xml:space="preserve"> Tipo de postulación</t>
    </r>
  </si>
  <si>
    <r>
      <rPr>
        <b/>
        <sz val="10"/>
        <rFont val="Calibri"/>
        <family val="2"/>
      </rPr>
      <t>Tabla 2.</t>
    </r>
    <r>
      <rPr>
        <sz val="10"/>
        <rFont val="Calibri"/>
        <family val="2"/>
      </rPr>
      <t xml:space="preserve"> Tamaño de empresas según Ministerio de Economía, fomento y turismo (ley 20.416)</t>
    </r>
  </si>
  <si>
    <t>Tamaño de Empresa (ver tabla 2)</t>
  </si>
  <si>
    <t>Tipo de Postulación (ver tabla 3)</t>
  </si>
  <si>
    <t>Zona (Rural o Urbana)</t>
  </si>
  <si>
    <t>Sistema de Distinción de Sustentabilidad para Establecimientos de Alojamiento Turístico (Micro Empresas)</t>
  </si>
  <si>
    <t>"Distinción Turismo Sustentable" para Servicios de Alojamiento Turístico (Micro Empresas)</t>
  </si>
  <si>
    <t>BASE EVALUACION MICRO EMPRESAS (sin N/A)</t>
  </si>
  <si>
    <t>Código Postal</t>
  </si>
  <si>
    <t>Arica</t>
  </si>
  <si>
    <t>Tarapacá</t>
  </si>
  <si>
    <t>Antofagasta</t>
  </si>
  <si>
    <t>Atacama</t>
  </si>
  <si>
    <t>Coquimbo</t>
  </si>
  <si>
    <t>Valparaiso</t>
  </si>
  <si>
    <t>RM</t>
  </si>
  <si>
    <t>O'Higgins</t>
  </si>
  <si>
    <t>Maule</t>
  </si>
  <si>
    <t>Biobío</t>
  </si>
  <si>
    <t>Araucanía</t>
  </si>
  <si>
    <t>Los Ríos</t>
  </si>
  <si>
    <t>Los Lagos</t>
  </si>
  <si>
    <t>Aysén</t>
  </si>
  <si>
    <t>Magallanes</t>
  </si>
  <si>
    <r>
      <t xml:space="preserve">Debes escribir solo en las celdas de color </t>
    </r>
    <r>
      <rPr>
        <b/>
        <sz val="10"/>
        <color rgb="FFFF0000"/>
        <rFont val="Calibri"/>
        <family val="2"/>
      </rPr>
      <t>ROJO</t>
    </r>
    <r>
      <rPr>
        <sz val="10"/>
        <rFont val="Calibri"/>
        <family val="2"/>
      </rPr>
      <t xml:space="preserve"> (todas estas ceeldas deben quedar en color </t>
    </r>
    <r>
      <rPr>
        <b/>
        <sz val="10"/>
        <color rgb="FF00BC55"/>
        <rFont val="Calibri"/>
        <family val="2"/>
      </rPr>
      <t>VERDE</t>
    </r>
    <r>
      <rPr>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</si>
</sst>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000"/>
    <numFmt numFmtId="166" formatCode="0.000"/>
    <numFmt numFmtId="167" formatCode="0.0%"/>
  </numFmts>
  <fonts count="35" x14ac:knownFonts="1">
    <font>
      <sz val="10"/>
      <name val="Arial"/>
    </font>
    <font>
      <sz val="10"/>
      <name val="Arial"/>
      <family val="2"/>
    </font>
    <font>
      <b/>
      <sz val="10"/>
      <name val="Calibri"/>
      <family val="2"/>
    </font>
    <font>
      <sz val="10"/>
      <name val="Calibri"/>
      <family val="2"/>
    </font>
    <font>
      <vertAlign val="superscript"/>
      <sz val="10"/>
      <name val="Calibri"/>
      <family val="2"/>
    </font>
    <font>
      <sz val="8"/>
      <name val="Arial"/>
      <family val="2"/>
    </font>
    <font>
      <sz val="10"/>
      <color rgb="FFFF0000"/>
      <name val="Calibri"/>
      <family val="2"/>
    </font>
    <font>
      <sz val="10"/>
      <color theme="1"/>
      <name val="Calibri"/>
      <family val="2"/>
    </font>
    <font>
      <b/>
      <sz val="10"/>
      <color theme="0"/>
      <name val="Calibri"/>
      <family val="2"/>
    </font>
    <font>
      <b/>
      <sz val="10"/>
      <name val="Arial"/>
      <family val="2"/>
    </font>
    <font>
      <b/>
      <sz val="10"/>
      <color theme="0"/>
      <name val="Arial"/>
      <family val="2"/>
    </font>
    <font>
      <sz val="16"/>
      <name val="Arial"/>
      <family val="2"/>
    </font>
    <font>
      <sz val="18"/>
      <name val="Arial"/>
      <family val="2"/>
    </font>
    <font>
      <b/>
      <sz val="18"/>
      <name val="Arial"/>
      <family val="2"/>
    </font>
    <font>
      <sz val="8"/>
      <name val="Calibri"/>
      <family val="2"/>
    </font>
    <font>
      <b/>
      <sz val="14"/>
      <color theme="0" tint="-0.34998626667073579"/>
      <name val="Calibri"/>
      <family val="2"/>
    </font>
    <font>
      <b/>
      <sz val="14"/>
      <name val="Calibri"/>
      <family val="2"/>
    </font>
    <font>
      <u/>
      <sz val="10"/>
      <color rgb="FF0000FF"/>
      <name val="Calibri"/>
      <family val="2"/>
    </font>
    <font>
      <b/>
      <sz val="12"/>
      <name val="Calibri"/>
      <family val="2"/>
    </font>
    <font>
      <sz val="12"/>
      <name val="Calibri"/>
      <family val="2"/>
    </font>
    <font>
      <sz val="10"/>
      <color theme="6" tint="-0.249977111117893"/>
      <name val="Calibri"/>
      <family val="2"/>
    </font>
    <font>
      <b/>
      <sz val="8"/>
      <color indexed="81"/>
      <name val="Tahoma"/>
      <family val="2"/>
    </font>
    <font>
      <b/>
      <sz val="11"/>
      <name val="Calibri"/>
      <family val="2"/>
    </font>
    <font>
      <b/>
      <sz val="11"/>
      <color theme="1"/>
      <name val="Calibri"/>
      <family val="2"/>
    </font>
    <font>
      <vertAlign val="superscript"/>
      <sz val="10"/>
      <color theme="1"/>
      <name val="Calibri"/>
      <family val="2"/>
    </font>
    <font>
      <b/>
      <sz val="9"/>
      <color indexed="81"/>
      <name val="Tahoma"/>
      <family val="2"/>
    </font>
    <font>
      <sz val="10"/>
      <name val="Arial"/>
      <family val="2"/>
    </font>
    <font>
      <sz val="9"/>
      <color indexed="81"/>
      <name val="Tahoma"/>
      <family val="2"/>
    </font>
    <font>
      <u/>
      <sz val="10"/>
      <name val="Calibri"/>
      <family val="2"/>
    </font>
    <font>
      <u/>
      <sz val="10"/>
      <color theme="1"/>
      <name val="Calibri"/>
      <family val="2"/>
    </font>
    <font>
      <b/>
      <sz val="10"/>
      <color theme="1"/>
      <name val="Calibri"/>
      <family val="2"/>
    </font>
    <font>
      <b/>
      <vertAlign val="superscript"/>
      <sz val="10"/>
      <name val="Calibri"/>
      <family val="2"/>
    </font>
    <font>
      <b/>
      <sz val="9"/>
      <color indexed="81"/>
      <name val="Tahoma"/>
      <charset val="1"/>
    </font>
    <font>
      <b/>
      <sz val="10"/>
      <color rgb="FFFF0000"/>
      <name val="Calibri"/>
      <family val="2"/>
    </font>
    <font>
      <b/>
      <sz val="10"/>
      <color rgb="FF00BC55"/>
      <name val="Calibri"/>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03098"/>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33CC3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FF"/>
        <bgColor indexed="64"/>
      </patternFill>
    </fill>
    <fill>
      <patternFill patternType="solid">
        <fgColor rgb="FF0000FF"/>
        <bgColor indexed="64"/>
      </patternFill>
    </fill>
    <fill>
      <patternFill patternType="solid">
        <fgColor rgb="FF92D050"/>
        <bgColor indexed="64"/>
      </patternFill>
    </fill>
    <fill>
      <patternFill patternType="solid">
        <fgColor rgb="FF00D05E"/>
        <bgColor indexed="64"/>
      </patternFill>
    </fill>
    <fill>
      <patternFill patternType="solid">
        <fgColor rgb="FFFFFF00"/>
        <bgColor indexed="64"/>
      </patternFill>
    </fill>
    <fill>
      <patternFill patternType="solid">
        <fgColor rgb="FF00BC55"/>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9" fontId="26" fillId="0" borderId="0" applyFont="0" applyFill="0" applyBorder="0" applyAlignment="0" applyProtection="0"/>
  </cellStyleXfs>
  <cellXfs count="263">
    <xf numFmtId="0" fontId="0" fillId="0" borderId="0" xfId="0"/>
    <xf numFmtId="0" fontId="3" fillId="0" borderId="0" xfId="0" applyFont="1"/>
    <xf numFmtId="0" fontId="3" fillId="0" borderId="0" xfId="0" applyFont="1" applyAlignment="1">
      <alignment horizontal="center"/>
    </xf>
    <xf numFmtId="0" fontId="1" fillId="0" borderId="0" xfId="1"/>
    <xf numFmtId="0" fontId="1" fillId="0" borderId="1" xfId="1" applyFont="1" applyBorder="1"/>
    <xf numFmtId="0" fontId="9" fillId="6" borderId="7" xfId="1" applyFont="1" applyFill="1" applyBorder="1"/>
    <xf numFmtId="0" fontId="1" fillId="7" borderId="7" xfId="1" applyFill="1" applyBorder="1"/>
    <xf numFmtId="0" fontId="1" fillId="0" borderId="1" xfId="1" applyBorder="1"/>
    <xf numFmtId="0" fontId="1" fillId="0" borderId="1" xfId="1" applyFont="1" applyBorder="1" applyAlignment="1"/>
    <xf numFmtId="0" fontId="9" fillId="0" borderId="0" xfId="0" applyFont="1"/>
    <xf numFmtId="0" fontId="1" fillId="9" borderId="1" xfId="1" applyFill="1" applyBorder="1"/>
    <xf numFmtId="0" fontId="11" fillId="0" borderId="18" xfId="0" applyFont="1" applyBorder="1"/>
    <xf numFmtId="0" fontId="11" fillId="0" borderId="19" xfId="1" applyFont="1" applyBorder="1" applyAlignment="1"/>
    <xf numFmtId="0" fontId="1" fillId="0" borderId="7" xfId="1" applyFont="1" applyBorder="1" applyAlignment="1">
      <alignment horizontal="left" vertical="center"/>
    </xf>
    <xf numFmtId="0" fontId="1" fillId="0" borderId="1" xfId="0" applyFont="1" applyBorder="1"/>
    <xf numFmtId="0" fontId="3" fillId="3" borderId="0" xfId="0" applyFont="1" applyFill="1"/>
    <xf numFmtId="0" fontId="3" fillId="3" borderId="0" xfId="0" applyFont="1" applyFill="1" applyAlignment="1">
      <alignment horizontal="center"/>
    </xf>
    <xf numFmtId="0" fontId="2" fillId="3" borderId="0" xfId="0" applyFont="1" applyFill="1"/>
    <xf numFmtId="0" fontId="14" fillId="3" borderId="0" xfId="0" applyFont="1" applyFill="1"/>
    <xf numFmtId="0" fontId="3" fillId="3" borderId="0" xfId="0" applyFont="1" applyFill="1" applyBorder="1" applyAlignment="1">
      <alignment horizontal="center"/>
    </xf>
    <xf numFmtId="0" fontId="3" fillId="3" borderId="0" xfId="0" applyFont="1" applyFill="1" applyBorder="1"/>
    <xf numFmtId="0" fontId="3" fillId="3" borderId="0" xfId="0" applyFont="1" applyFill="1" applyAlignment="1">
      <alignment horizontal="left" vertical="top"/>
    </xf>
    <xf numFmtId="0" fontId="2" fillId="3" borderId="0" xfId="0" applyFont="1" applyFill="1" applyAlignment="1">
      <alignment vertical="top"/>
    </xf>
    <xf numFmtId="0" fontId="2" fillId="0" borderId="0" xfId="0" applyFont="1" applyFill="1" applyBorder="1"/>
    <xf numFmtId="0" fontId="3" fillId="0" borderId="0" xfId="0" applyFont="1" applyFill="1" applyBorder="1"/>
    <xf numFmtId="0" fontId="2" fillId="3" borderId="20" xfId="0" applyFont="1" applyFill="1" applyBorder="1" applyAlignment="1">
      <alignment wrapText="1"/>
    </xf>
    <xf numFmtId="0" fontId="2" fillId="3" borderId="10" xfId="0" applyFont="1" applyFill="1" applyBorder="1" applyAlignment="1">
      <alignment wrapText="1"/>
    </xf>
    <xf numFmtId="0" fontId="2" fillId="3" borderId="13" xfId="0" applyFont="1" applyFill="1" applyBorder="1" applyAlignment="1">
      <alignment wrapText="1"/>
    </xf>
    <xf numFmtId="0" fontId="2" fillId="10" borderId="21" xfId="0" applyFont="1" applyFill="1" applyBorder="1" applyAlignment="1">
      <alignment horizontal="center"/>
    </xf>
    <xf numFmtId="0" fontId="3" fillId="0" borderId="10" xfId="0" applyFont="1" applyBorder="1"/>
    <xf numFmtId="0" fontId="3" fillId="0" borderId="12" xfId="0" applyFont="1" applyBorder="1" applyAlignment="1">
      <alignment horizontal="left" wrapText="1"/>
    </xf>
    <xf numFmtId="0" fontId="3" fillId="0" borderId="13" xfId="0" applyFont="1" applyBorder="1"/>
    <xf numFmtId="0" fontId="3" fillId="0" borderId="17" xfId="0" applyFont="1" applyBorder="1" applyAlignment="1">
      <alignment horizontal="left" wrapText="1"/>
    </xf>
    <xf numFmtId="0" fontId="2" fillId="3" borderId="0" xfId="0" applyFont="1" applyFill="1" applyBorder="1" applyAlignment="1">
      <alignment wrapText="1"/>
    </xf>
    <xf numFmtId="0" fontId="2" fillId="10" borderId="20" xfId="0" applyFont="1" applyFill="1" applyBorder="1" applyAlignment="1">
      <alignment horizontal="center"/>
    </xf>
    <xf numFmtId="0" fontId="1" fillId="0" borderId="1" xfId="1" applyBorder="1" applyAlignment="1">
      <alignment horizontal="center"/>
    </xf>
    <xf numFmtId="1" fontId="0" fillId="0" borderId="1" xfId="2" applyNumberFormat="1" applyFont="1" applyBorder="1" applyAlignment="1">
      <alignment horizontal="center"/>
    </xf>
    <xf numFmtId="0" fontId="1" fillId="0" borderId="1" xfId="0" applyFont="1" applyBorder="1" applyAlignment="1">
      <alignment wrapText="1"/>
    </xf>
    <xf numFmtId="0" fontId="3" fillId="0" borderId="1" xfId="0" applyFont="1" applyBorder="1" applyAlignment="1">
      <alignment horizontal="center"/>
    </xf>
    <xf numFmtId="0" fontId="1" fillId="0" borderId="2" xfId="1" applyFont="1" applyBorder="1" applyAlignment="1">
      <alignment horizontal="center"/>
    </xf>
    <xf numFmtId="0" fontId="9" fillId="0" borderId="12" xfId="1" applyFont="1" applyBorder="1" applyAlignment="1">
      <alignment horizontal="center"/>
    </xf>
    <xf numFmtId="0" fontId="9" fillId="0" borderId="16" xfId="1" applyFont="1" applyBorder="1" applyAlignment="1">
      <alignment horizontal="center"/>
    </xf>
    <xf numFmtId="0" fontId="9" fillId="0" borderId="1" xfId="1" applyFont="1" applyFill="1" applyBorder="1" applyAlignment="1">
      <alignment horizontal="center" wrapText="1"/>
    </xf>
    <xf numFmtId="0" fontId="1" fillId="0" borderId="10" xfId="1" applyBorder="1" applyAlignment="1">
      <alignment horizontal="center"/>
    </xf>
    <xf numFmtId="9" fontId="0" fillId="0" borderId="12" xfId="2" applyFont="1" applyBorder="1" applyAlignment="1">
      <alignment horizontal="center"/>
    </xf>
    <xf numFmtId="0" fontId="1" fillId="0" borderId="1" xfId="0" applyFont="1" applyBorder="1" applyAlignment="1">
      <alignment horizontal="center"/>
    </xf>
    <xf numFmtId="0" fontId="1" fillId="0" borderId="13" xfId="1" applyBorder="1" applyAlignment="1">
      <alignment horizontal="center"/>
    </xf>
    <xf numFmtId="9" fontId="0" fillId="0" borderId="17" xfId="2" applyFont="1" applyBorder="1" applyAlignment="1">
      <alignment horizontal="center"/>
    </xf>
    <xf numFmtId="0" fontId="3" fillId="0" borderId="10" xfId="0" applyFont="1" applyBorder="1" applyAlignment="1">
      <alignment horizontal="left"/>
    </xf>
    <xf numFmtId="0" fontId="3" fillId="0" borderId="12" xfId="0" applyFont="1" applyBorder="1" applyAlignment="1">
      <alignment horizontal="center" wrapText="1"/>
    </xf>
    <xf numFmtId="0" fontId="3" fillId="0" borderId="13" xfId="0" applyFont="1" applyBorder="1" applyAlignment="1">
      <alignment horizontal="left"/>
    </xf>
    <xf numFmtId="0" fontId="3" fillId="0" borderId="17" xfId="0" applyFont="1" applyBorder="1" applyAlignment="1">
      <alignment horizontal="center" wrapText="1"/>
    </xf>
    <xf numFmtId="0" fontId="2" fillId="0" borderId="1" xfId="0" applyFont="1" applyBorder="1" applyAlignment="1">
      <alignment horizontal="center"/>
    </xf>
    <xf numFmtId="0" fontId="1" fillId="0" borderId="1" xfId="1" applyFont="1" applyBorder="1" applyAlignment="1">
      <alignment horizontal="center"/>
    </xf>
    <xf numFmtId="0" fontId="3" fillId="3" borderId="0" xfId="0" applyFont="1" applyFill="1" applyAlignment="1">
      <alignment horizontal="left" wrapText="1"/>
    </xf>
    <xf numFmtId="0" fontId="23" fillId="13" borderId="1" xfId="0" applyFont="1" applyFill="1" applyBorder="1" applyAlignment="1" applyProtection="1">
      <alignment horizontal="center" vertical="center" wrapText="1"/>
      <protection locked="0"/>
    </xf>
    <xf numFmtId="0" fontId="1" fillId="0" borderId="0" xfId="1" applyAlignment="1"/>
    <xf numFmtId="0" fontId="22" fillId="13" borderId="1" xfId="0" applyFont="1" applyFill="1" applyBorder="1" applyAlignment="1" applyProtection="1">
      <alignment horizontal="center" vertical="center" wrapText="1"/>
      <protection locked="0"/>
    </xf>
    <xf numFmtId="0" fontId="23" fillId="13" borderId="21" xfId="0" applyFont="1" applyFill="1" applyBorder="1" applyAlignment="1" applyProtection="1">
      <alignment horizontal="center" vertical="center" wrapText="1"/>
      <protection locked="0"/>
    </xf>
    <xf numFmtId="0" fontId="23" fillId="13" borderId="12" xfId="0" applyFont="1" applyFill="1" applyBorder="1" applyAlignment="1" applyProtection="1">
      <alignment horizontal="center" vertical="center" wrapText="1"/>
      <protection locked="0"/>
    </xf>
    <xf numFmtId="0" fontId="23" fillId="13" borderId="17" xfId="0" applyFont="1" applyFill="1" applyBorder="1" applyAlignment="1" applyProtection="1">
      <alignment horizontal="center" vertical="center" wrapText="1"/>
      <protection locked="0"/>
    </xf>
    <xf numFmtId="0" fontId="3" fillId="3" borderId="0" xfId="0" applyFont="1" applyFill="1" applyAlignment="1">
      <alignment horizontal="left" wrapText="1"/>
    </xf>
    <xf numFmtId="0" fontId="3" fillId="3" borderId="0" xfId="0" applyFont="1" applyFill="1" applyAlignment="1">
      <alignment horizontal="left"/>
    </xf>
    <xf numFmtId="0" fontId="15" fillId="0" borderId="0" xfId="0" applyFont="1" applyFill="1" applyBorder="1" applyAlignment="1"/>
    <xf numFmtId="165" fontId="0" fillId="0" borderId="0" xfId="0" applyNumberFormat="1"/>
    <xf numFmtId="0" fontId="3" fillId="3" borderId="0" xfId="0" applyFont="1" applyFill="1" applyAlignment="1">
      <alignment horizontal="left" vertical="top" wrapText="1"/>
    </xf>
    <xf numFmtId="0" fontId="3" fillId="3" borderId="0" xfId="0" applyFont="1" applyFill="1" applyAlignment="1">
      <alignment horizontal="left" wrapText="1"/>
    </xf>
    <xf numFmtId="0" fontId="3" fillId="0" borderId="0" xfId="0" applyFont="1" applyAlignment="1"/>
    <xf numFmtId="0" fontId="3" fillId="0" borderId="1" xfId="0" applyFont="1" applyBorder="1" applyAlignment="1"/>
    <xf numFmtId="0" fontId="3" fillId="0" borderId="7" xfId="0" applyFont="1" applyBorder="1" applyAlignment="1"/>
    <xf numFmtId="0" fontId="3" fillId="0" borderId="2" xfId="0" applyFont="1" applyBorder="1" applyAlignment="1"/>
    <xf numFmtId="0" fontId="0" fillId="0" borderId="1" xfId="0" applyBorder="1"/>
    <xf numFmtId="9" fontId="0" fillId="0" borderId="1" xfId="4" applyFont="1" applyBorder="1"/>
    <xf numFmtId="166" fontId="0" fillId="0" borderId="1" xfId="0" applyNumberFormat="1" applyBorder="1"/>
    <xf numFmtId="0" fontId="1" fillId="15" borderId="1" xfId="0" applyFont="1" applyFill="1" applyBorder="1"/>
    <xf numFmtId="0" fontId="9" fillId="0" borderId="0" xfId="1" applyFont="1"/>
    <xf numFmtId="0" fontId="16" fillId="3" borderId="0" xfId="0" applyFont="1" applyFill="1" applyBorder="1" applyAlignment="1">
      <alignment horizontal="center"/>
    </xf>
    <xf numFmtId="0" fontId="1" fillId="0" borderId="0" xfId="1" applyBorder="1" applyAlignment="1">
      <alignment horizontal="center"/>
    </xf>
    <xf numFmtId="0" fontId="9" fillId="16" borderId="1" xfId="1" applyFont="1" applyFill="1" applyBorder="1" applyAlignment="1">
      <alignment horizontal="center"/>
    </xf>
    <xf numFmtId="9" fontId="9" fillId="0" borderId="1" xfId="4" applyFont="1" applyBorder="1" applyAlignment="1">
      <alignment horizontal="center"/>
    </xf>
    <xf numFmtId="167" fontId="1" fillId="0" borderId="1" xfId="4" applyNumberFormat="1" applyFont="1" applyBorder="1" applyAlignment="1">
      <alignment horizontal="center"/>
    </xf>
    <xf numFmtId="0" fontId="9" fillId="0" borderId="1" xfId="1" applyFont="1" applyBorder="1" applyAlignment="1">
      <alignment horizontal="center"/>
    </xf>
    <xf numFmtId="0" fontId="9" fillId="0" borderId="2" xfId="1" applyFont="1" applyBorder="1" applyAlignment="1">
      <alignment horizontal="center"/>
    </xf>
    <xf numFmtId="0" fontId="3" fillId="0" borderId="0" xfId="0" applyFont="1" applyAlignment="1" applyProtection="1">
      <alignment horizontal="center"/>
    </xf>
    <xf numFmtId="0" fontId="18" fillId="0" borderId="0" xfId="0" applyFont="1" applyAlignment="1" applyProtection="1">
      <alignment horizontal="left" vertical="top"/>
    </xf>
    <xf numFmtId="0" fontId="3" fillId="2" borderId="0" xfId="0" applyFont="1" applyFill="1" applyProtection="1"/>
    <xf numFmtId="0" fontId="3" fillId="0" borderId="0" xfId="0" applyFont="1" applyProtection="1"/>
    <xf numFmtId="0" fontId="3" fillId="0" borderId="0" xfId="0" applyFont="1" applyAlignment="1" applyProtection="1">
      <alignment horizontal="center" vertical="center"/>
    </xf>
    <xf numFmtId="0" fontId="8" fillId="4" borderId="3"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xf>
    <xf numFmtId="0" fontId="8" fillId="4" borderId="1" xfId="0" applyFont="1" applyFill="1" applyBorder="1" applyAlignment="1" applyProtection="1">
      <alignment vertical="center"/>
    </xf>
    <xf numFmtId="0" fontId="8" fillId="4"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2" borderId="7" xfId="0" applyFont="1" applyFill="1" applyBorder="1" applyAlignment="1" applyProtection="1">
      <alignment vertical="top" wrapText="1"/>
    </xf>
    <xf numFmtId="0" fontId="3" fillId="2" borderId="7" xfId="0" applyFont="1" applyFill="1" applyBorder="1" applyAlignment="1" applyProtection="1">
      <alignment vertical="center" wrapText="1"/>
    </xf>
    <xf numFmtId="0" fontId="3" fillId="3" borderId="1" xfId="0"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1" xfId="0" applyFont="1" applyBorder="1" applyAlignment="1" applyProtection="1">
      <alignment vertical="top" wrapText="1"/>
    </xf>
    <xf numFmtId="0" fontId="3" fillId="0" borderId="1" xfId="0" applyFont="1" applyBorder="1" applyAlignment="1" applyProtection="1">
      <alignment vertical="center" wrapText="1"/>
    </xf>
    <xf numFmtId="0" fontId="3" fillId="0" borderId="2" xfId="0" applyFont="1" applyFill="1" applyBorder="1" applyAlignment="1" applyProtection="1">
      <alignment vertical="center" wrapText="1"/>
    </xf>
    <xf numFmtId="0" fontId="3" fillId="0" borderId="1"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3" borderId="2" xfId="0" applyFont="1" applyFill="1" applyBorder="1" applyAlignment="1" applyProtection="1">
      <alignment horizontal="center" vertical="center" wrapText="1"/>
    </xf>
    <xf numFmtId="0" fontId="3" fillId="2" borderId="0" xfId="0" applyFont="1" applyFill="1" applyAlignment="1" applyProtection="1">
      <alignment horizontal="center"/>
    </xf>
    <xf numFmtId="0" fontId="3" fillId="2" borderId="0" xfId="0" applyFont="1" applyFill="1" applyAlignment="1" applyProtection="1">
      <alignment wrapText="1"/>
    </xf>
    <xf numFmtId="0" fontId="3" fillId="11" borderId="0" xfId="0" applyFont="1" applyFill="1" applyBorder="1" applyAlignment="1" applyProtection="1">
      <alignment horizontal="left" vertical="center" wrapText="1"/>
    </xf>
    <xf numFmtId="0" fontId="3" fillId="11" borderId="0" xfId="0" applyFont="1" applyFill="1" applyBorder="1" applyAlignment="1" applyProtection="1">
      <alignment vertical="center" wrapText="1"/>
    </xf>
    <xf numFmtId="0" fontId="3" fillId="11" borderId="0" xfId="0" applyFont="1" applyFill="1" applyBorder="1" applyAlignment="1" applyProtection="1">
      <alignment vertical="center"/>
    </xf>
    <xf numFmtId="0" fontId="3" fillId="11" borderId="0" xfId="0" applyFont="1" applyFill="1" applyBorder="1" applyAlignment="1" applyProtection="1">
      <alignment horizontal="justify" vertical="center" wrapText="1"/>
    </xf>
    <xf numFmtId="0" fontId="20" fillId="11" borderId="0" xfId="0" applyFont="1" applyFill="1" applyBorder="1" applyAlignment="1" applyProtection="1">
      <alignment horizontal="justify" vertical="center" wrapText="1"/>
    </xf>
    <xf numFmtId="0" fontId="9" fillId="6" borderId="1" xfId="0" applyFont="1" applyFill="1" applyBorder="1" applyAlignment="1" applyProtection="1">
      <alignment horizontal="center" vertical="center" wrapText="1"/>
    </xf>
    <xf numFmtId="0" fontId="1" fillId="0" borderId="1" xfId="0" applyFont="1" applyBorder="1" applyProtection="1"/>
    <xf numFmtId="0" fontId="20" fillId="0" borderId="0" xfId="0" applyFont="1" applyBorder="1" applyAlignment="1" applyProtection="1">
      <alignment wrapText="1"/>
    </xf>
    <xf numFmtId="0" fontId="20" fillId="2" borderId="0" xfId="0" applyFont="1" applyFill="1" applyBorder="1" applyAlignment="1" applyProtection="1">
      <alignment wrapText="1"/>
    </xf>
    <xf numFmtId="0" fontId="3" fillId="2" borderId="0" xfId="0" applyFont="1" applyFill="1" applyBorder="1" applyAlignment="1" applyProtection="1">
      <alignment wrapText="1"/>
    </xf>
    <xf numFmtId="0" fontId="3" fillId="0" borderId="0" xfId="0" applyFont="1" applyAlignment="1" applyProtection="1">
      <alignment wrapText="1"/>
    </xf>
    <xf numFmtId="0" fontId="3" fillId="3" borderId="0" xfId="0" applyFont="1" applyFill="1" applyProtection="1"/>
    <xf numFmtId="0" fontId="3" fillId="3" borderId="0" xfId="0" applyFont="1" applyFill="1" applyAlignment="1" applyProtection="1">
      <alignment horizontal="center" vertical="center"/>
    </xf>
    <xf numFmtId="0" fontId="3" fillId="0" borderId="0" xfId="0" applyFont="1" applyAlignment="1" applyProtection="1">
      <alignment horizontal="left" vertical="top"/>
    </xf>
    <xf numFmtId="0" fontId="3" fillId="3" borderId="0" xfId="0" applyFont="1" applyFill="1" applyAlignment="1" applyProtection="1">
      <alignment horizontal="center"/>
    </xf>
    <xf numFmtId="0" fontId="8" fillId="4"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center"/>
    </xf>
    <xf numFmtId="0" fontId="2" fillId="5" borderId="1"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0" borderId="3" xfId="0" applyFont="1" applyBorder="1" applyAlignment="1" applyProtection="1">
      <alignment vertical="top" wrapText="1"/>
    </xf>
    <xf numFmtId="0" fontId="3" fillId="2" borderId="1" xfId="0" applyFont="1" applyFill="1" applyBorder="1" applyAlignment="1" applyProtection="1">
      <alignment vertical="center" wrapText="1"/>
    </xf>
    <xf numFmtId="0" fontId="3"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22"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6" fillId="3" borderId="0" xfId="0" applyFont="1" applyFill="1" applyProtection="1"/>
    <xf numFmtId="0" fontId="3" fillId="0" borderId="1" xfId="0" applyFont="1" applyFill="1" applyBorder="1" applyAlignment="1" applyProtection="1">
      <alignment horizontal="center" vertical="center"/>
    </xf>
    <xf numFmtId="0" fontId="3" fillId="0" borderId="1" xfId="0" applyFont="1" applyBorder="1" applyAlignment="1" applyProtection="1">
      <alignment horizontal="left" vertical="top" wrapText="1"/>
    </xf>
    <xf numFmtId="0" fontId="7" fillId="3" borderId="1" xfId="0" applyFont="1" applyFill="1" applyBorder="1" applyAlignment="1" applyProtection="1">
      <alignment horizontal="center" vertical="center" wrapText="1"/>
    </xf>
    <xf numFmtId="0" fontId="6" fillId="0" borderId="0" xfId="0" applyFont="1" applyFill="1" applyProtection="1"/>
    <xf numFmtId="0" fontId="3" fillId="0" borderId="3" xfId="0" applyFont="1" applyFill="1" applyBorder="1" applyAlignment="1" applyProtection="1">
      <alignment horizontal="center" vertical="center"/>
    </xf>
    <xf numFmtId="0" fontId="7" fillId="0" borderId="3" xfId="0" applyFont="1" applyBorder="1" applyAlignment="1" applyProtection="1">
      <alignment vertical="top" wrapText="1"/>
    </xf>
    <xf numFmtId="0" fontId="3" fillId="0" borderId="0" xfId="0" applyFont="1" applyFill="1" applyProtection="1"/>
    <xf numFmtId="0" fontId="7" fillId="0" borderId="3" xfId="0" applyFont="1" applyFill="1" applyBorder="1" applyAlignment="1" applyProtection="1">
      <alignment vertical="top" wrapText="1"/>
    </xf>
    <xf numFmtId="0" fontId="3" fillId="0" borderId="6" xfId="0" applyFont="1" applyBorder="1" applyAlignment="1" applyProtection="1">
      <alignment horizontal="center" vertical="center"/>
    </xf>
    <xf numFmtId="0" fontId="3" fillId="3" borderId="3" xfId="0" applyFont="1" applyFill="1" applyBorder="1" applyAlignment="1" applyProtection="1">
      <alignment horizontal="left" vertical="top" wrapText="1"/>
    </xf>
    <xf numFmtId="0" fontId="3" fillId="0" borderId="3" xfId="0" applyFont="1" applyFill="1" applyBorder="1" applyAlignment="1" applyProtection="1">
      <alignment horizontal="left" vertical="center" wrapText="1"/>
    </xf>
    <xf numFmtId="0" fontId="3" fillId="0" borderId="3" xfId="0" applyFont="1" applyFill="1" applyBorder="1" applyAlignment="1" applyProtection="1">
      <alignment horizontal="left" vertical="top" wrapText="1"/>
    </xf>
    <xf numFmtId="0" fontId="7" fillId="0" borderId="3" xfId="0" applyFont="1" applyBorder="1" applyAlignment="1" applyProtection="1">
      <alignment horizontal="left" vertical="top" wrapText="1"/>
    </xf>
    <xf numFmtId="0" fontId="7" fillId="3" borderId="3" xfId="0" applyFont="1" applyFill="1" applyBorder="1" applyAlignment="1" applyProtection="1">
      <alignment horizontal="center" vertical="center" wrapText="1"/>
    </xf>
    <xf numFmtId="0" fontId="3" fillId="3" borderId="0" xfId="0" applyFont="1" applyFill="1" applyAlignment="1" applyProtection="1">
      <alignment horizontal="left" vertical="top"/>
    </xf>
    <xf numFmtId="0" fontId="3" fillId="3" borderId="0" xfId="0" applyFont="1" applyFill="1" applyAlignment="1" applyProtection="1">
      <alignment horizontal="left" vertical="top" wrapText="1"/>
    </xf>
    <xf numFmtId="0" fontId="3" fillId="3" borderId="0" xfId="0" applyFont="1" applyFill="1" applyAlignment="1" applyProtection="1">
      <alignment vertical="top" wrapText="1"/>
    </xf>
    <xf numFmtId="0" fontId="3" fillId="3" borderId="0" xfId="0" applyFont="1" applyFill="1" applyAlignment="1" applyProtection="1">
      <alignment wrapText="1"/>
    </xf>
    <xf numFmtId="0" fontId="3" fillId="0" borderId="0" xfId="0" applyFont="1" applyAlignment="1" applyProtection="1">
      <alignment horizontal="left" vertical="top" wrapText="1"/>
    </xf>
    <xf numFmtId="0" fontId="3" fillId="0" borderId="0" xfId="0" applyFont="1" applyFill="1" applyAlignment="1" applyProtection="1">
      <alignment horizontal="center" vertical="center"/>
    </xf>
    <xf numFmtId="0" fontId="3" fillId="0" borderId="0" xfId="0" applyFont="1" applyFill="1" applyAlignment="1" applyProtection="1">
      <alignment vertical="top" wrapText="1"/>
    </xf>
    <xf numFmtId="0" fontId="3" fillId="0" borderId="0" xfId="0" applyFont="1" applyFill="1" applyAlignment="1" applyProtection="1">
      <alignment horizontal="left" vertical="top" wrapText="1"/>
    </xf>
    <xf numFmtId="0" fontId="2" fillId="2" borderId="0" xfId="0" applyFont="1" applyFill="1" applyBorder="1" applyAlignment="1" applyProtection="1">
      <alignment wrapText="1"/>
    </xf>
    <xf numFmtId="0" fontId="3" fillId="2" borderId="1" xfId="0" applyFont="1" applyFill="1" applyBorder="1" applyAlignment="1" applyProtection="1">
      <alignment wrapText="1"/>
    </xf>
    <xf numFmtId="0" fontId="3" fillId="2" borderId="1" xfId="0" applyFont="1" applyFill="1" applyBorder="1" applyProtection="1"/>
    <xf numFmtId="0" fontId="3" fillId="2" borderId="0" xfId="0" applyFont="1" applyFill="1" applyBorder="1" applyProtection="1"/>
    <xf numFmtId="0" fontId="3" fillId="0" borderId="1" xfId="0" applyFont="1" applyBorder="1" applyProtection="1"/>
    <xf numFmtId="0" fontId="2" fillId="2" borderId="1" xfId="0" applyFont="1" applyFill="1" applyBorder="1" applyProtection="1"/>
    <xf numFmtId="0" fontId="2" fillId="2" borderId="0" xfId="0" applyFont="1" applyFill="1" applyBorder="1" applyProtection="1"/>
    <xf numFmtId="0" fontId="9" fillId="6" borderId="7" xfId="0" applyFont="1" applyFill="1" applyBorder="1" applyAlignment="1" applyProtection="1"/>
    <xf numFmtId="0" fontId="9" fillId="6" borderId="2" xfId="0" applyFont="1" applyFill="1" applyBorder="1" applyAlignment="1" applyProtection="1"/>
    <xf numFmtId="0" fontId="9" fillId="6" borderId="1" xfId="0" applyFont="1" applyFill="1" applyBorder="1" applyAlignment="1" applyProtection="1">
      <alignment horizontal="center" vertical="center"/>
    </xf>
    <xf numFmtId="0" fontId="1" fillId="0" borderId="0" xfId="0" applyFont="1" applyBorder="1" applyProtection="1"/>
    <xf numFmtId="0" fontId="3" fillId="0" borderId="1" xfId="0" applyFont="1" applyBorder="1" applyAlignment="1" applyProtection="1">
      <alignment horizontal="right"/>
    </xf>
    <xf numFmtId="0" fontId="3" fillId="0" borderId="1" xfId="0" applyFont="1" applyBorder="1" applyAlignment="1" applyProtection="1">
      <alignment wrapText="1"/>
    </xf>
    <xf numFmtId="0" fontId="2" fillId="0" borderId="7" xfId="0" applyFont="1" applyBorder="1" applyProtection="1"/>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2" fillId="5" borderId="1" xfId="0" applyFont="1" applyFill="1" applyBorder="1" applyAlignment="1" applyProtection="1">
      <alignment horizontal="center" vertical="top" wrapText="1"/>
    </xf>
    <xf numFmtId="0" fontId="3" fillId="0" borderId="3" xfId="0" applyFont="1" applyBorder="1" applyAlignment="1" applyProtection="1">
      <alignment horizontal="center" vertical="center" wrapText="1"/>
    </xf>
    <xf numFmtId="0" fontId="3" fillId="2" borderId="3" xfId="0" applyFont="1" applyFill="1" applyBorder="1" applyAlignment="1" applyProtection="1">
      <alignment vertical="center" wrapText="1"/>
    </xf>
    <xf numFmtId="0" fontId="3" fillId="2" borderId="3" xfId="0" applyFont="1" applyFill="1" applyBorder="1" applyAlignment="1" applyProtection="1">
      <alignment horizontal="center" vertical="center" wrapText="1"/>
    </xf>
    <xf numFmtId="0" fontId="3" fillId="0" borderId="3"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2" fillId="0" borderId="1" xfId="0" applyFont="1" applyBorder="1" applyProtection="1"/>
    <xf numFmtId="0" fontId="8" fillId="4" borderId="1" xfId="0" applyFont="1" applyFill="1" applyBorder="1" applyAlignment="1" applyProtection="1">
      <alignment horizontal="left" vertical="top" wrapText="1"/>
    </xf>
    <xf numFmtId="0" fontId="2" fillId="5" borderId="1" xfId="0" applyFont="1" applyFill="1" applyBorder="1" applyAlignment="1" applyProtection="1">
      <alignment horizontal="left" vertical="top" wrapText="1"/>
    </xf>
    <xf numFmtId="0" fontId="3" fillId="5"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3" borderId="0" xfId="0" applyFont="1" applyFill="1" applyAlignment="1" applyProtection="1">
      <alignment horizontal="left" indent="4"/>
    </xf>
    <xf numFmtId="0" fontId="3" fillId="0" borderId="2" xfId="0" applyFont="1" applyFill="1" applyBorder="1" applyAlignment="1" applyProtection="1">
      <alignment horizontal="left" vertical="top" wrapText="1"/>
    </xf>
    <xf numFmtId="0" fontId="3" fillId="0" borderId="0" xfId="0" applyFont="1" applyAlignment="1" applyProtection="1">
      <alignment horizontal="left" indent="4"/>
    </xf>
    <xf numFmtId="0" fontId="3" fillId="2" borderId="3" xfId="0" applyFont="1" applyFill="1" applyBorder="1" applyAlignment="1" applyProtection="1">
      <alignment horizontal="center" vertical="center"/>
    </xf>
    <xf numFmtId="0" fontId="3" fillId="3" borderId="3" xfId="0" applyFont="1" applyFill="1" applyBorder="1" applyAlignment="1" applyProtection="1">
      <alignment horizontal="left" vertical="center" wrapText="1"/>
    </xf>
    <xf numFmtId="0" fontId="3" fillId="2" borderId="1" xfId="0" applyFont="1" applyFill="1" applyBorder="1" applyAlignment="1" applyProtection="1">
      <alignment vertical="top" wrapText="1"/>
    </xf>
    <xf numFmtId="0" fontId="3" fillId="0" borderId="1"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2" fillId="5" borderId="2" xfId="0" applyFont="1" applyFill="1" applyBorder="1" applyAlignment="1" applyProtection="1">
      <alignment horizontal="left" vertical="top" wrapText="1"/>
    </xf>
    <xf numFmtId="0" fontId="3" fillId="3"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left" vertical="top" wrapText="1"/>
    </xf>
    <xf numFmtId="0" fontId="3" fillId="2" borderId="0" xfId="0" applyFont="1" applyFill="1" applyAlignment="1" applyProtection="1">
      <alignment horizontal="center" vertical="center"/>
    </xf>
    <xf numFmtId="0" fontId="16" fillId="0" borderId="24" xfId="0" applyFont="1" applyBorder="1" applyAlignment="1" applyProtection="1">
      <alignment horizontal="center" vertical="top" wrapText="1"/>
    </xf>
    <xf numFmtId="0" fontId="16" fillId="2" borderId="11" xfId="0" applyFont="1" applyFill="1" applyBorder="1" applyAlignment="1" applyProtection="1">
      <alignment horizontal="center"/>
    </xf>
    <xf numFmtId="0" fontId="3" fillId="2" borderId="0" xfId="0" applyFont="1" applyFill="1" applyAlignment="1" applyProtection="1">
      <alignment vertical="top" wrapText="1"/>
    </xf>
    <xf numFmtId="0" fontId="6" fillId="2" borderId="0" xfId="0" applyFont="1" applyFill="1" applyAlignment="1" applyProtection="1">
      <alignment wrapText="1"/>
    </xf>
    <xf numFmtId="0" fontId="2" fillId="2" borderId="0" xfId="0" applyFont="1" applyFill="1" applyAlignment="1" applyProtection="1">
      <alignment wrapText="1"/>
    </xf>
    <xf numFmtId="0" fontId="4" fillId="2" borderId="0" xfId="0" applyFont="1" applyFill="1" applyAlignment="1" applyProtection="1">
      <alignment horizontal="center" vertical="center"/>
    </xf>
    <xf numFmtId="0" fontId="16" fillId="3" borderId="8" xfId="0" applyFont="1" applyFill="1" applyBorder="1" applyAlignment="1" applyProtection="1">
      <alignment horizontal="center" vertical="top" wrapText="1"/>
    </xf>
    <xf numFmtId="0" fontId="16" fillId="3" borderId="27" xfId="0" applyFont="1" applyFill="1" applyBorder="1" applyAlignment="1" applyProtection="1">
      <alignment horizontal="center" vertical="center" wrapText="1"/>
    </xf>
    <xf numFmtId="0" fontId="16" fillId="3" borderId="27"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2" borderId="2" xfId="0" applyFont="1" applyFill="1" applyBorder="1" applyAlignment="1" applyProtection="1">
      <alignment horizontal="center" vertical="top" wrapText="1"/>
    </xf>
    <xf numFmtId="0" fontId="3" fillId="2" borderId="3" xfId="0" applyFont="1" applyFill="1" applyBorder="1" applyAlignment="1" applyProtection="1">
      <alignment horizontal="center" vertical="top" wrapText="1"/>
    </xf>
    <xf numFmtId="0" fontId="15" fillId="0" borderId="0" xfId="0" applyFont="1" applyFill="1" applyBorder="1" applyAlignment="1" applyProtection="1"/>
    <xf numFmtId="0" fontId="16" fillId="3" borderId="8" xfId="0" applyFont="1" applyFill="1" applyBorder="1" applyAlignment="1" applyProtection="1"/>
    <xf numFmtId="0" fontId="16" fillId="3" borderId="26" xfId="0" applyFont="1" applyFill="1" applyBorder="1" applyAlignment="1" applyProtection="1">
      <alignment horizontal="center" wrapText="1"/>
    </xf>
    <xf numFmtId="0" fontId="16" fillId="3" borderId="26" xfId="0" applyFont="1" applyFill="1" applyBorder="1" applyAlignment="1" applyProtection="1">
      <alignment wrapText="1"/>
    </xf>
    <xf numFmtId="0" fontId="16" fillId="3" borderId="9" xfId="0" applyFont="1" applyFill="1" applyBorder="1" applyAlignment="1" applyProtection="1">
      <alignment wrapText="1"/>
    </xf>
    <xf numFmtId="0" fontId="3" fillId="3" borderId="26" xfId="0" applyFont="1" applyFill="1" applyBorder="1" applyProtection="1"/>
    <xf numFmtId="0" fontId="3" fillId="0" borderId="26" xfId="0" applyFont="1" applyBorder="1" applyProtection="1"/>
    <xf numFmtId="0" fontId="3" fillId="0" borderId="9" xfId="0" applyFont="1" applyBorder="1" applyProtection="1"/>
    <xf numFmtId="0" fontId="2" fillId="3" borderId="1" xfId="0" applyFont="1" applyFill="1" applyBorder="1" applyAlignment="1" applyProtection="1">
      <alignment wrapText="1"/>
    </xf>
    <xf numFmtId="0" fontId="3" fillId="0" borderId="1" xfId="0" applyFont="1" applyBorder="1" applyAlignment="1" applyProtection="1">
      <alignment horizontal="center"/>
    </xf>
    <xf numFmtId="0" fontId="2" fillId="0" borderId="0" xfId="0" applyFont="1" applyProtection="1"/>
    <xf numFmtId="0" fontId="2" fillId="5" borderId="1" xfId="0" applyFont="1" applyFill="1" applyBorder="1" applyProtection="1"/>
    <xf numFmtId="0" fontId="3" fillId="5" borderId="1" xfId="0" applyFont="1" applyFill="1" applyBorder="1" applyAlignment="1" applyProtection="1">
      <alignment horizontal="center"/>
    </xf>
    <xf numFmtId="0" fontId="3" fillId="0" borderId="3" xfId="0" applyFont="1" applyBorder="1" applyAlignment="1" applyProtection="1">
      <alignment horizontal="center"/>
    </xf>
    <xf numFmtId="0" fontId="3" fillId="17" borderId="1" xfId="0" applyFont="1" applyFill="1" applyBorder="1" applyAlignment="1" applyProtection="1">
      <alignment horizontal="center"/>
    </xf>
    <xf numFmtId="0" fontId="2" fillId="15" borderId="1" xfId="0" applyFont="1" applyFill="1" applyBorder="1" applyProtection="1"/>
    <xf numFmtId="0" fontId="3" fillId="15" borderId="1" xfId="0" applyFont="1" applyFill="1" applyBorder="1" applyAlignment="1" applyProtection="1">
      <alignment horizontal="center"/>
    </xf>
    <xf numFmtId="0" fontId="1" fillId="0" borderId="0" xfId="1" applyProtection="1"/>
    <xf numFmtId="0" fontId="2" fillId="0" borderId="1" xfId="0" applyFont="1" applyBorder="1" applyAlignment="1" applyProtection="1">
      <alignment horizontal="center"/>
    </xf>
    <xf numFmtId="9" fontId="3" fillId="0" borderId="1" xfId="4" applyFont="1" applyBorder="1" applyAlignment="1" applyProtection="1">
      <alignment horizontal="center"/>
    </xf>
    <xf numFmtId="0" fontId="3" fillId="0" borderId="0" xfId="0" applyFont="1" applyAlignment="1" applyProtection="1">
      <alignment horizontal="left"/>
    </xf>
    <xf numFmtId="0" fontId="2" fillId="0" borderId="0" xfId="0" applyFont="1" applyAlignment="1" applyProtection="1">
      <alignment horizontal="center"/>
    </xf>
    <xf numFmtId="0" fontId="2" fillId="10" borderId="3" xfId="0" applyFont="1" applyFill="1" applyBorder="1" applyAlignment="1">
      <alignment horizontal="left"/>
    </xf>
    <xf numFmtId="0" fontId="3" fillId="3" borderId="0" xfId="0" applyFont="1" applyFill="1" applyAlignment="1">
      <alignment horizontal="left" vertical="top" wrapText="1"/>
    </xf>
    <xf numFmtId="0" fontId="15" fillId="0" borderId="0" xfId="0" applyFont="1" applyFill="1" applyBorder="1" applyAlignment="1">
      <alignment horizontal="left"/>
    </xf>
    <xf numFmtId="0" fontId="3" fillId="3" borderId="0" xfId="0" applyFont="1" applyFill="1" applyAlignment="1">
      <alignment horizontal="left" wrapText="1"/>
    </xf>
    <xf numFmtId="0" fontId="3" fillId="3" borderId="0" xfId="0" applyFont="1" applyFill="1" applyBorder="1" applyAlignment="1">
      <alignment horizontal="left" vertical="top" wrapText="1"/>
    </xf>
    <xf numFmtId="0" fontId="16" fillId="3" borderId="8" xfId="0" applyFont="1" applyFill="1" applyBorder="1" applyAlignment="1">
      <alignment horizontal="center" wrapText="1"/>
    </xf>
    <xf numFmtId="0" fontId="16" fillId="3" borderId="26" xfId="0" applyFont="1" applyFill="1" applyBorder="1" applyAlignment="1">
      <alignment horizontal="center" wrapText="1"/>
    </xf>
    <xf numFmtId="0" fontId="16" fillId="3" borderId="9" xfId="0" applyFont="1" applyFill="1" applyBorder="1" applyAlignment="1">
      <alignment horizontal="center" wrapText="1"/>
    </xf>
    <xf numFmtId="0" fontId="9" fillId="6" borderId="1" xfId="1" applyFont="1" applyFill="1" applyBorder="1" applyAlignment="1">
      <alignment horizontal="center" wrapText="1"/>
    </xf>
    <xf numFmtId="0" fontId="13" fillId="0" borderId="1" xfId="1" applyFont="1" applyBorder="1" applyAlignment="1">
      <alignment horizontal="center"/>
    </xf>
    <xf numFmtId="0" fontId="12" fillId="0" borderId="7"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2" xfId="1" applyFont="1" applyBorder="1" applyAlignment="1">
      <alignment horizontal="center" vertical="center" wrapText="1"/>
    </xf>
    <xf numFmtId="0" fontId="16" fillId="3" borderId="8" xfId="0" applyFont="1" applyFill="1" applyBorder="1" applyAlignment="1">
      <alignment horizontal="center"/>
    </xf>
    <xf numFmtId="0" fontId="16" fillId="3" borderId="9" xfId="0" applyFont="1" applyFill="1" applyBorder="1" applyAlignment="1">
      <alignment horizontal="center"/>
    </xf>
    <xf numFmtId="0" fontId="9" fillId="6" borderId="5" xfId="1" applyFont="1" applyFill="1" applyBorder="1" applyAlignment="1">
      <alignment horizontal="center" wrapText="1"/>
    </xf>
    <xf numFmtId="0" fontId="9" fillId="6" borderId="4" xfId="1" applyFont="1" applyFill="1" applyBorder="1" applyAlignment="1">
      <alignment horizontal="center" wrapText="1"/>
    </xf>
    <xf numFmtId="0" fontId="9" fillId="6" borderId="11" xfId="1" applyFont="1" applyFill="1" applyBorder="1" applyAlignment="1">
      <alignment horizontal="center" wrapText="1"/>
    </xf>
    <xf numFmtId="0" fontId="10" fillId="14" borderId="14" xfId="1" applyFont="1" applyFill="1" applyBorder="1" applyAlignment="1">
      <alignment horizontal="center"/>
    </xf>
    <xf numFmtId="0" fontId="10" fillId="14" borderId="15" xfId="1" applyFont="1" applyFill="1" applyBorder="1" applyAlignment="1">
      <alignment horizontal="center"/>
    </xf>
    <xf numFmtId="0" fontId="10" fillId="8" borderId="14" xfId="1" applyFont="1" applyFill="1" applyBorder="1" applyAlignment="1">
      <alignment horizontal="center"/>
    </xf>
    <xf numFmtId="0" fontId="10" fillId="8" borderId="15" xfId="1" applyFont="1" applyFill="1" applyBorder="1" applyAlignment="1">
      <alignment horizontal="center"/>
    </xf>
    <xf numFmtId="0" fontId="10" fillId="12" borderId="5" xfId="1" applyFont="1" applyFill="1" applyBorder="1" applyAlignment="1">
      <alignment horizontal="center" wrapText="1"/>
    </xf>
    <xf numFmtId="0" fontId="10" fillId="12" borderId="4" xfId="1" applyFont="1" applyFill="1" applyBorder="1" applyAlignment="1">
      <alignment horizontal="center" wrapText="1"/>
    </xf>
    <xf numFmtId="0" fontId="10" fillId="12" borderId="11" xfId="1" applyFont="1" applyFill="1" applyBorder="1" applyAlignment="1">
      <alignment horizontal="center" wrapText="1"/>
    </xf>
    <xf numFmtId="0" fontId="1" fillId="0" borderId="8" xfId="1" applyFont="1" applyBorder="1" applyAlignment="1">
      <alignment horizontal="center" vertical="center"/>
    </xf>
    <xf numFmtId="0" fontId="1" fillId="0" borderId="9" xfId="1" applyBorder="1" applyAlignment="1">
      <alignment horizontal="center" vertical="center"/>
    </xf>
    <xf numFmtId="0" fontId="1" fillId="0" borderId="5" xfId="1" applyFont="1" applyBorder="1" applyAlignment="1">
      <alignment horizontal="center" wrapText="1"/>
    </xf>
    <xf numFmtId="0" fontId="1" fillId="0" borderId="11" xfId="1" applyFont="1" applyBorder="1" applyAlignment="1">
      <alignment horizontal="center" wrapText="1"/>
    </xf>
    <xf numFmtId="0" fontId="9" fillId="0" borderId="1" xfId="1" applyFont="1" applyBorder="1" applyAlignment="1">
      <alignment horizontal="center"/>
    </xf>
    <xf numFmtId="0" fontId="9" fillId="0" borderId="2" xfId="1" applyFont="1" applyBorder="1" applyAlignment="1">
      <alignment horizontal="center"/>
    </xf>
  </cellXfs>
  <cellStyles count="5">
    <cellStyle name="Millares 2" xfId="3" xr:uid="{00000000-0005-0000-0000-000000000000}"/>
    <cellStyle name="Normal" xfId="0" builtinId="0"/>
    <cellStyle name="Normal 2" xfId="1" xr:uid="{00000000-0005-0000-0000-000002000000}"/>
    <cellStyle name="Porcentaje" xfId="4" builtinId="5"/>
    <cellStyle name="Porcentual 2" xfId="2" xr:uid="{00000000-0005-0000-0000-000004000000}"/>
  </cellStyles>
  <dxfs count="35">
    <dxf>
      <font>
        <b/>
        <i val="0"/>
        <color theme="0"/>
      </font>
      <fill>
        <patternFill>
          <bgColor rgb="FFFF0000"/>
        </patternFill>
      </fill>
    </dxf>
    <dxf>
      <font>
        <b/>
        <i val="0"/>
        <color theme="0"/>
      </font>
      <fill>
        <patternFill>
          <bgColor rgb="FF85A567"/>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C55"/>
        </patternFill>
      </fill>
    </dxf>
    <dxf>
      <font>
        <b/>
        <i val="0"/>
        <color theme="0"/>
      </font>
      <fill>
        <patternFill>
          <bgColor rgb="FFFF0000"/>
        </patternFill>
      </fill>
    </dxf>
    <dxf>
      <font>
        <b/>
        <i val="0"/>
        <color theme="0"/>
      </font>
      <fill>
        <patternFill>
          <bgColor rgb="FF85A567"/>
        </patternFill>
      </fill>
    </dxf>
    <dxf>
      <font>
        <b/>
        <i val="0"/>
        <color theme="0"/>
      </font>
      <fill>
        <patternFill>
          <bgColor rgb="FFFF0000"/>
        </patternFill>
      </fill>
    </dxf>
    <dxf>
      <font>
        <b/>
        <i val="0"/>
        <color theme="0"/>
      </font>
      <fill>
        <patternFill>
          <bgColor rgb="FF85A567"/>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C5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colors>
    <mruColors>
      <color rgb="FF00BC55"/>
      <color rgb="FF00D05E"/>
      <color rgb="FF0000FF"/>
      <color rgb="FF85A567"/>
      <color rgb="FF5B9452"/>
      <color rgb="FF669900"/>
      <color rgb="FF87A8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103"/>
  <sheetViews>
    <sheetView showGridLines="0" tabSelected="1" zoomScale="110" zoomScaleNormal="110" workbookViewId="0">
      <pane ySplit="2" topLeftCell="A3" activePane="bottomLeft" state="frozen"/>
      <selection pane="bottomLeft" activeCell="B8" sqref="B8:H8"/>
    </sheetView>
  </sheetViews>
  <sheetFormatPr baseColWidth="10" defaultRowHeight="12.75" x14ac:dyDescent="0.2"/>
  <cols>
    <col min="1" max="1" width="2.7109375" style="1" bestFit="1" customWidth="1"/>
    <col min="2" max="2" width="23.42578125" style="1" customWidth="1"/>
    <col min="3" max="3" width="36.140625" style="2" customWidth="1"/>
    <col min="4" max="4" width="10.5703125" style="2" customWidth="1"/>
    <col min="5" max="5" width="21" style="1" customWidth="1"/>
    <col min="6" max="6" width="13" style="1" bestFit="1" customWidth="1"/>
    <col min="7" max="7" width="13.42578125" style="1" bestFit="1" customWidth="1"/>
    <col min="8" max="8" width="10" style="1" bestFit="1" customWidth="1"/>
    <col min="9" max="9" width="52.85546875" style="1" customWidth="1"/>
    <col min="10" max="16384" width="11.42578125" style="1"/>
  </cols>
  <sheetData>
    <row r="1" spans="1:10" ht="19.5" thickBot="1" x14ac:dyDescent="0.35">
      <c r="A1" s="15"/>
      <c r="B1" s="234" t="s">
        <v>422</v>
      </c>
      <c r="C1" s="234"/>
      <c r="D1" s="234"/>
      <c r="E1" s="234"/>
      <c r="F1" s="234"/>
      <c r="G1" s="234"/>
      <c r="H1" s="234"/>
      <c r="I1" s="234"/>
      <c r="J1" s="15"/>
    </row>
    <row r="2" spans="1:10" ht="19.5" thickBot="1" x14ac:dyDescent="0.35">
      <c r="A2" s="15"/>
      <c r="B2" s="237" t="s">
        <v>400</v>
      </c>
      <c r="C2" s="238"/>
      <c r="D2" s="238"/>
      <c r="E2" s="239"/>
      <c r="F2" s="15"/>
      <c r="G2" s="15"/>
      <c r="H2" s="15"/>
      <c r="I2" s="15"/>
      <c r="J2" s="15"/>
    </row>
    <row r="3" spans="1:10" x14ac:dyDescent="0.2">
      <c r="A3" s="15"/>
      <c r="B3" s="15"/>
      <c r="C3" s="16"/>
      <c r="D3" s="16"/>
      <c r="E3" s="15"/>
      <c r="F3" s="15"/>
      <c r="G3" s="15"/>
      <c r="H3" s="15"/>
      <c r="I3" s="15"/>
      <c r="J3" s="15"/>
    </row>
    <row r="4" spans="1:10" x14ac:dyDescent="0.2">
      <c r="A4" s="15"/>
      <c r="B4" s="17" t="s">
        <v>189</v>
      </c>
      <c r="C4" s="16"/>
      <c r="D4" s="16"/>
      <c r="E4" s="15"/>
      <c r="F4" s="15"/>
      <c r="G4" s="15"/>
      <c r="H4" s="15"/>
      <c r="I4" s="15"/>
      <c r="J4" s="15"/>
    </row>
    <row r="5" spans="1:10" x14ac:dyDescent="0.2">
      <c r="A5" s="17" t="s">
        <v>26</v>
      </c>
      <c r="B5" s="15" t="s">
        <v>164</v>
      </c>
      <c r="C5" s="19"/>
      <c r="D5" s="19"/>
      <c r="I5" s="15"/>
      <c r="J5" s="15"/>
    </row>
    <row r="6" spans="1:10" ht="27.75" customHeight="1" x14ac:dyDescent="0.2">
      <c r="A6" s="22" t="s">
        <v>27</v>
      </c>
      <c r="B6" s="235" t="s">
        <v>187</v>
      </c>
      <c r="C6" s="235"/>
      <c r="D6" s="235"/>
      <c r="E6" s="235"/>
      <c r="F6" s="235"/>
      <c r="G6" s="235"/>
      <c r="H6" s="235"/>
      <c r="I6" s="15"/>
      <c r="J6" s="15"/>
    </row>
    <row r="7" spans="1:10" ht="27.75" customHeight="1" x14ac:dyDescent="0.2">
      <c r="A7" s="22" t="s">
        <v>28</v>
      </c>
      <c r="B7" s="235" t="s">
        <v>378</v>
      </c>
      <c r="C7" s="235"/>
      <c r="D7" s="235"/>
      <c r="E7" s="235"/>
      <c r="F7" s="235"/>
      <c r="G7" s="235"/>
      <c r="H7" s="235"/>
      <c r="I7" s="15"/>
      <c r="J7" s="15"/>
    </row>
    <row r="8" spans="1:10" ht="40.5" customHeight="1" x14ac:dyDescent="0.2">
      <c r="A8" s="22" t="s">
        <v>185</v>
      </c>
      <c r="B8" s="235" t="s">
        <v>351</v>
      </c>
      <c r="C8" s="235"/>
      <c r="D8" s="235"/>
      <c r="E8" s="235"/>
      <c r="F8" s="235"/>
      <c r="G8" s="235"/>
      <c r="H8" s="235"/>
      <c r="I8" s="15"/>
      <c r="J8" s="15"/>
    </row>
    <row r="9" spans="1:10" x14ac:dyDescent="0.2">
      <c r="A9" s="22" t="s">
        <v>234</v>
      </c>
      <c r="B9" s="233" t="s">
        <v>440</v>
      </c>
      <c r="C9" s="233"/>
      <c r="D9" s="233"/>
      <c r="E9" s="233"/>
      <c r="F9" s="233"/>
      <c r="G9" s="54"/>
      <c r="H9" s="54"/>
      <c r="I9" s="15"/>
      <c r="J9" s="15"/>
    </row>
    <row r="10" spans="1:10" x14ac:dyDescent="0.2">
      <c r="A10" s="22" t="s">
        <v>379</v>
      </c>
      <c r="B10" s="21" t="s">
        <v>295</v>
      </c>
      <c r="C10" s="65"/>
      <c r="D10" s="65"/>
      <c r="E10" s="65"/>
      <c r="F10" s="65"/>
      <c r="G10" s="66"/>
      <c r="H10" s="66"/>
      <c r="I10" s="15"/>
      <c r="J10" s="15"/>
    </row>
    <row r="11" spans="1:10" x14ac:dyDescent="0.2">
      <c r="A11" s="17"/>
      <c r="B11" s="15"/>
      <c r="C11" s="16"/>
      <c r="D11" s="16"/>
      <c r="E11" s="15"/>
      <c r="F11" s="15"/>
      <c r="G11" s="15"/>
      <c r="H11" s="15"/>
      <c r="I11" s="15"/>
      <c r="J11" s="15"/>
    </row>
    <row r="12" spans="1:10" x14ac:dyDescent="0.2">
      <c r="A12" s="15"/>
      <c r="B12" s="17" t="s">
        <v>42</v>
      </c>
      <c r="C12" s="16"/>
      <c r="D12" s="16"/>
      <c r="E12" s="15"/>
      <c r="F12" s="15"/>
      <c r="G12" s="15"/>
      <c r="H12" s="15"/>
      <c r="I12" s="15"/>
      <c r="J12" s="15"/>
    </row>
    <row r="13" spans="1:10" x14ac:dyDescent="0.2">
      <c r="A13" s="17" t="s">
        <v>26</v>
      </c>
      <c r="B13" s="15" t="s">
        <v>203</v>
      </c>
      <c r="C13" s="16"/>
      <c r="D13" s="16"/>
      <c r="J13" s="15"/>
    </row>
    <row r="14" spans="1:10" ht="13.5" thickBot="1" x14ac:dyDescent="0.25">
      <c r="A14" s="17"/>
      <c r="B14" s="15"/>
      <c r="C14" s="16"/>
      <c r="D14" s="16"/>
      <c r="J14" s="15"/>
    </row>
    <row r="15" spans="1:10" ht="15" x14ac:dyDescent="0.2">
      <c r="A15" s="17"/>
      <c r="B15" s="25" t="s">
        <v>165</v>
      </c>
      <c r="C15" s="58"/>
      <c r="D15" s="16"/>
      <c r="J15" s="15"/>
    </row>
    <row r="16" spans="1:10" ht="15" x14ac:dyDescent="0.2">
      <c r="A16" s="17"/>
      <c r="B16" s="26" t="s">
        <v>207</v>
      </c>
      <c r="C16" s="59"/>
      <c r="D16" s="16"/>
      <c r="J16" s="15"/>
    </row>
    <row r="17" spans="1:10" ht="25.5" x14ac:dyDescent="0.2">
      <c r="A17" s="17"/>
      <c r="B17" s="26" t="s">
        <v>418</v>
      </c>
      <c r="C17" s="59"/>
      <c r="D17" s="16"/>
      <c r="J17" s="15"/>
    </row>
    <row r="18" spans="1:10" ht="15" x14ac:dyDescent="0.2">
      <c r="A18" s="17"/>
      <c r="B18" s="26" t="s">
        <v>205</v>
      </c>
      <c r="C18" s="59"/>
      <c r="D18" s="16"/>
      <c r="J18" s="15"/>
    </row>
    <row r="19" spans="1:10" ht="15" x14ac:dyDescent="0.2">
      <c r="A19" s="17"/>
      <c r="B19" s="26" t="s">
        <v>206</v>
      </c>
      <c r="C19" s="59"/>
      <c r="D19" s="16"/>
      <c r="J19" s="15"/>
    </row>
    <row r="20" spans="1:10" ht="15" x14ac:dyDescent="0.2">
      <c r="A20" s="17"/>
      <c r="B20" s="26" t="s">
        <v>401</v>
      </c>
      <c r="C20" s="59"/>
      <c r="D20" s="16"/>
      <c r="J20" s="15"/>
    </row>
    <row r="21" spans="1:10" ht="15.75" thickBot="1" x14ac:dyDescent="0.25">
      <c r="A21" s="17"/>
      <c r="B21" s="27" t="s">
        <v>227</v>
      </c>
      <c r="C21" s="60"/>
      <c r="D21" s="16"/>
      <c r="J21" s="15"/>
    </row>
    <row r="22" spans="1:10" ht="15" x14ac:dyDescent="0.2">
      <c r="A22" s="17"/>
      <c r="B22" s="25" t="s">
        <v>46</v>
      </c>
      <c r="C22" s="58"/>
      <c r="D22" s="16"/>
      <c r="E22" s="18"/>
      <c r="F22" s="15"/>
      <c r="G22" s="15"/>
      <c r="H22" s="15"/>
      <c r="I22" s="15"/>
      <c r="J22" s="15"/>
    </row>
    <row r="23" spans="1:10" ht="15" x14ac:dyDescent="0.2">
      <c r="A23" s="17"/>
      <c r="B23" s="26" t="s">
        <v>34</v>
      </c>
      <c r="C23" s="59"/>
      <c r="D23" s="16"/>
      <c r="J23" s="15"/>
    </row>
    <row r="24" spans="1:10" ht="15" x14ac:dyDescent="0.2">
      <c r="A24" s="17"/>
      <c r="B24" s="26" t="s">
        <v>208</v>
      </c>
      <c r="C24" s="59"/>
      <c r="D24" s="16"/>
      <c r="J24" s="15"/>
    </row>
    <row r="25" spans="1:10" ht="15" x14ac:dyDescent="0.2">
      <c r="A25" s="17"/>
      <c r="B25" s="26" t="s">
        <v>196</v>
      </c>
      <c r="C25" s="59"/>
      <c r="D25" s="16"/>
      <c r="J25" s="15"/>
    </row>
    <row r="26" spans="1:10" ht="15" x14ac:dyDescent="0.2">
      <c r="A26" s="17"/>
      <c r="B26" s="26" t="s">
        <v>420</v>
      </c>
      <c r="C26" s="59"/>
      <c r="D26" s="16"/>
      <c r="J26" s="15"/>
    </row>
    <row r="27" spans="1:10" ht="25.5" x14ac:dyDescent="0.2">
      <c r="A27" s="17"/>
      <c r="B27" s="26" t="s">
        <v>43</v>
      </c>
      <c r="C27" s="59"/>
      <c r="D27" s="16"/>
      <c r="J27" s="15"/>
    </row>
    <row r="28" spans="1:10" ht="25.5" x14ac:dyDescent="0.2">
      <c r="A28" s="17"/>
      <c r="B28" s="26" t="s">
        <v>44</v>
      </c>
      <c r="C28" s="59"/>
      <c r="D28" s="16"/>
      <c r="J28" s="15"/>
    </row>
    <row r="29" spans="1:10" ht="25.5" x14ac:dyDescent="0.2">
      <c r="A29" s="17"/>
      <c r="B29" s="26" t="s">
        <v>45</v>
      </c>
      <c r="C29" s="59"/>
      <c r="D29" s="16"/>
      <c r="J29" s="15"/>
    </row>
    <row r="30" spans="1:10" ht="15" x14ac:dyDescent="0.2">
      <c r="A30" s="17"/>
      <c r="B30" s="26" t="s">
        <v>33</v>
      </c>
      <c r="C30" s="59"/>
      <c r="D30" s="16"/>
      <c r="J30" s="15"/>
    </row>
    <row r="31" spans="1:10" ht="15" x14ac:dyDescent="0.2">
      <c r="A31" s="17"/>
      <c r="B31" s="26" t="s">
        <v>204</v>
      </c>
      <c r="C31" s="59"/>
      <c r="D31" s="16"/>
      <c r="J31" s="15"/>
    </row>
    <row r="32" spans="1:10" ht="25.5" x14ac:dyDescent="0.2">
      <c r="A32" s="17"/>
      <c r="B32" s="26" t="s">
        <v>202</v>
      </c>
      <c r="C32" s="59"/>
      <c r="D32" s="16"/>
      <c r="J32" s="15"/>
    </row>
    <row r="33" spans="1:10" ht="15" x14ac:dyDescent="0.2">
      <c r="A33" s="17"/>
      <c r="B33" s="26" t="s">
        <v>209</v>
      </c>
      <c r="C33" s="59"/>
      <c r="D33" s="16"/>
      <c r="J33" s="15"/>
    </row>
    <row r="34" spans="1:10" ht="15" x14ac:dyDescent="0.2">
      <c r="A34" s="17"/>
      <c r="B34" s="26" t="s">
        <v>424</v>
      </c>
      <c r="C34" s="59"/>
      <c r="D34" s="16"/>
      <c r="J34" s="15"/>
    </row>
    <row r="35" spans="1:10" ht="15" x14ac:dyDescent="0.2">
      <c r="A35" s="17"/>
      <c r="B35" s="26" t="s">
        <v>415</v>
      </c>
      <c r="C35" s="59"/>
      <c r="D35" s="16"/>
      <c r="J35" s="15"/>
    </row>
    <row r="36" spans="1:10" ht="26.25" thickBot="1" x14ac:dyDescent="0.25">
      <c r="A36" s="17"/>
      <c r="B36" s="27" t="s">
        <v>419</v>
      </c>
      <c r="C36" s="60"/>
      <c r="D36" s="16"/>
      <c r="J36" s="15"/>
    </row>
    <row r="38" spans="1:10" x14ac:dyDescent="0.2">
      <c r="A38" s="17"/>
      <c r="C38" s="33"/>
      <c r="D38" s="16"/>
      <c r="J38" s="15"/>
    </row>
    <row r="39" spans="1:10" ht="25.5" customHeight="1" x14ac:dyDescent="0.2">
      <c r="A39" s="22" t="s">
        <v>27</v>
      </c>
      <c r="B39" s="236" t="s">
        <v>197</v>
      </c>
      <c r="C39" s="236"/>
      <c r="D39" s="236"/>
      <c r="E39" s="236"/>
      <c r="F39" s="236"/>
      <c r="G39" s="236"/>
      <c r="H39" s="236"/>
      <c r="J39" s="15"/>
    </row>
    <row r="40" spans="1:10" ht="51.75" customHeight="1" x14ac:dyDescent="0.2">
      <c r="A40" s="22" t="s">
        <v>28</v>
      </c>
      <c r="B40" s="233" t="s">
        <v>294</v>
      </c>
      <c r="C40" s="233"/>
      <c r="D40" s="233"/>
      <c r="E40" s="233"/>
      <c r="F40" s="233"/>
      <c r="G40" s="233"/>
      <c r="H40" s="233"/>
      <c r="I40" s="15"/>
      <c r="J40" s="15"/>
    </row>
    <row r="41" spans="1:10" ht="39.75" customHeight="1" x14ac:dyDescent="0.2">
      <c r="A41" s="22" t="s">
        <v>185</v>
      </c>
      <c r="B41" s="235" t="s">
        <v>195</v>
      </c>
      <c r="C41" s="235"/>
      <c r="D41" s="235"/>
      <c r="E41" s="235"/>
      <c r="F41" s="235"/>
      <c r="G41" s="235"/>
      <c r="H41" s="235"/>
      <c r="I41" s="15"/>
      <c r="J41" s="15"/>
    </row>
    <row r="42" spans="1:10" ht="13.5" customHeight="1" x14ac:dyDescent="0.2">
      <c r="A42" s="22"/>
      <c r="B42" s="61"/>
      <c r="C42" s="61"/>
      <c r="D42" s="61"/>
      <c r="E42" s="61"/>
      <c r="F42" s="61"/>
      <c r="G42" s="61"/>
      <c r="H42" s="61"/>
      <c r="I42" s="15"/>
      <c r="J42" s="15"/>
    </row>
    <row r="43" spans="1:10" ht="13.5" customHeight="1" x14ac:dyDescent="0.2">
      <c r="A43" s="22"/>
      <c r="B43" s="17" t="s">
        <v>190</v>
      </c>
      <c r="C43" s="61"/>
      <c r="D43" s="61"/>
      <c r="E43" s="61"/>
      <c r="F43" s="61"/>
      <c r="G43" s="61"/>
      <c r="H43" s="61"/>
      <c r="I43" s="15"/>
      <c r="J43" s="15"/>
    </row>
    <row r="44" spans="1:10" ht="13.5" customHeight="1" x14ac:dyDescent="0.2">
      <c r="A44" s="22" t="s">
        <v>26</v>
      </c>
      <c r="B44" s="62" t="s">
        <v>233</v>
      </c>
      <c r="C44" s="61"/>
      <c r="D44" s="61"/>
      <c r="E44" s="61"/>
      <c r="F44" s="61"/>
      <c r="G44" s="61"/>
      <c r="H44" s="61"/>
      <c r="I44" s="15"/>
      <c r="J44" s="15"/>
    </row>
    <row r="45" spans="1:10" ht="13.5" customHeight="1" x14ac:dyDescent="0.2">
      <c r="A45" s="22" t="s">
        <v>27</v>
      </c>
      <c r="B45" s="62" t="s">
        <v>355</v>
      </c>
      <c r="C45" s="66"/>
      <c r="D45" s="66"/>
      <c r="E45" s="66"/>
      <c r="F45" s="66"/>
      <c r="G45" s="66"/>
      <c r="H45" s="66"/>
      <c r="I45" s="15"/>
      <c r="J45" s="15"/>
    </row>
    <row r="46" spans="1:10" ht="26.25" customHeight="1" x14ac:dyDescent="0.2">
      <c r="A46" s="22" t="s">
        <v>28</v>
      </c>
      <c r="B46" s="233" t="s">
        <v>193</v>
      </c>
      <c r="C46" s="233"/>
      <c r="D46" s="233"/>
      <c r="E46" s="233"/>
      <c r="F46" s="233"/>
      <c r="G46" s="233"/>
      <c r="H46" s="61"/>
      <c r="I46" s="15"/>
      <c r="J46" s="15"/>
    </row>
    <row r="47" spans="1:10" ht="37.5" customHeight="1" x14ac:dyDescent="0.2">
      <c r="A47" s="22" t="s">
        <v>185</v>
      </c>
      <c r="B47" s="235" t="s">
        <v>235</v>
      </c>
      <c r="C47" s="235"/>
      <c r="D47" s="235"/>
      <c r="E47" s="235"/>
      <c r="F47" s="235"/>
      <c r="G47" s="235"/>
      <c r="H47" s="235"/>
      <c r="I47" s="15"/>
      <c r="J47" s="15"/>
    </row>
    <row r="48" spans="1:10" x14ac:dyDescent="0.2">
      <c r="A48" s="15"/>
      <c r="B48" s="15"/>
      <c r="C48" s="16"/>
      <c r="D48" s="16"/>
      <c r="E48" s="15"/>
      <c r="F48" s="15"/>
      <c r="G48" s="15"/>
      <c r="H48" s="15"/>
      <c r="I48" s="15"/>
      <c r="J48" s="15"/>
    </row>
    <row r="49" spans="1:10" x14ac:dyDescent="0.2">
      <c r="A49" s="15"/>
      <c r="B49" s="15"/>
      <c r="C49" s="20"/>
      <c r="D49" s="20"/>
      <c r="E49" s="15"/>
      <c r="F49" s="15"/>
      <c r="G49" s="15"/>
      <c r="H49" s="15"/>
      <c r="I49" s="15"/>
      <c r="J49" s="15"/>
    </row>
    <row r="50" spans="1:10" x14ac:dyDescent="0.2">
      <c r="A50" s="15"/>
      <c r="B50" s="23" t="s">
        <v>35</v>
      </c>
      <c r="C50" s="24"/>
      <c r="D50" s="24"/>
      <c r="E50" s="15"/>
      <c r="F50" s="15"/>
      <c r="G50" s="15"/>
      <c r="H50" s="15"/>
      <c r="I50" s="15"/>
      <c r="J50" s="15"/>
    </row>
    <row r="51" spans="1:10" ht="13.5" thickBot="1" x14ac:dyDescent="0.25">
      <c r="A51" s="17"/>
      <c r="B51" s="15"/>
      <c r="C51" s="16"/>
      <c r="D51" s="16"/>
      <c r="E51" s="15"/>
      <c r="F51" s="15"/>
      <c r="G51" s="15"/>
      <c r="H51" s="15"/>
      <c r="I51" s="15"/>
      <c r="J51" s="15"/>
    </row>
    <row r="52" spans="1:10" x14ac:dyDescent="0.2">
      <c r="A52" s="17"/>
      <c r="B52" s="34" t="s">
        <v>10</v>
      </c>
      <c r="C52" s="28" t="s">
        <v>48</v>
      </c>
      <c r="D52" s="16"/>
      <c r="E52" s="15"/>
      <c r="F52" s="15"/>
      <c r="G52" s="15"/>
      <c r="H52" s="15"/>
      <c r="I52" s="15"/>
      <c r="J52" s="15"/>
    </row>
    <row r="53" spans="1:10" x14ac:dyDescent="0.2">
      <c r="A53" s="15"/>
      <c r="B53" s="38">
        <v>0</v>
      </c>
      <c r="C53" s="37" t="s">
        <v>77</v>
      </c>
      <c r="D53" s="16"/>
      <c r="E53" s="15"/>
      <c r="F53" s="15"/>
      <c r="G53" s="15"/>
      <c r="H53" s="15"/>
      <c r="I53" s="15"/>
      <c r="J53" s="15"/>
    </row>
    <row r="54" spans="1:10" x14ac:dyDescent="0.2">
      <c r="A54" s="15"/>
      <c r="B54" s="38">
        <v>1</v>
      </c>
      <c r="C54" s="14" t="s">
        <v>78</v>
      </c>
      <c r="D54" s="16"/>
      <c r="E54" s="15"/>
      <c r="F54" s="15"/>
      <c r="G54" s="15"/>
      <c r="H54" s="15"/>
      <c r="I54" s="15"/>
      <c r="J54" s="15"/>
    </row>
    <row r="55" spans="1:10" x14ac:dyDescent="0.2">
      <c r="A55" s="15"/>
      <c r="B55" s="38" t="s">
        <v>13</v>
      </c>
      <c r="C55" s="14" t="s">
        <v>155</v>
      </c>
      <c r="D55" s="16"/>
      <c r="E55" s="15"/>
      <c r="F55" s="15"/>
      <c r="G55" s="15"/>
      <c r="H55" s="15"/>
      <c r="I55" s="15"/>
      <c r="J55" s="15"/>
    </row>
    <row r="56" spans="1:10" x14ac:dyDescent="0.2">
      <c r="A56" s="15"/>
      <c r="B56" s="15"/>
      <c r="C56" s="16"/>
      <c r="D56" s="16"/>
      <c r="E56" s="15"/>
      <c r="F56" s="15"/>
      <c r="G56" s="15"/>
      <c r="H56" s="15"/>
      <c r="I56" s="15"/>
      <c r="J56" s="15"/>
    </row>
    <row r="57" spans="1:10" ht="13.5" thickBot="1" x14ac:dyDescent="0.25">
      <c r="B57" s="1" t="s">
        <v>417</v>
      </c>
    </row>
    <row r="58" spans="1:10" x14ac:dyDescent="0.2">
      <c r="B58" s="34" t="s">
        <v>166</v>
      </c>
      <c r="C58" s="28" t="s">
        <v>167</v>
      </c>
    </row>
    <row r="59" spans="1:10" x14ac:dyDescent="0.2">
      <c r="B59" s="48" t="s">
        <v>168</v>
      </c>
      <c r="C59" s="49" t="s">
        <v>169</v>
      </c>
    </row>
    <row r="60" spans="1:10" x14ac:dyDescent="0.2">
      <c r="B60" s="48" t="s">
        <v>170</v>
      </c>
      <c r="C60" s="49" t="s">
        <v>171</v>
      </c>
    </row>
    <row r="61" spans="1:10" x14ac:dyDescent="0.2">
      <c r="B61" s="48" t="s">
        <v>172</v>
      </c>
      <c r="C61" s="49" t="s">
        <v>173</v>
      </c>
    </row>
    <row r="62" spans="1:10" ht="13.5" thickBot="1" x14ac:dyDescent="0.25">
      <c r="B62" s="50" t="s">
        <v>174</v>
      </c>
      <c r="C62" s="51" t="s">
        <v>175</v>
      </c>
    </row>
    <row r="64" spans="1:10" ht="13.5" thickBot="1" x14ac:dyDescent="0.25">
      <c r="B64" s="1" t="s">
        <v>416</v>
      </c>
    </row>
    <row r="65" spans="2:5" s="2" customFormat="1" x14ac:dyDescent="0.2">
      <c r="B65" s="34" t="s">
        <v>36</v>
      </c>
      <c r="C65" s="28" t="s">
        <v>37</v>
      </c>
    </row>
    <row r="66" spans="2:5" x14ac:dyDescent="0.2">
      <c r="B66" s="29" t="s">
        <v>38</v>
      </c>
      <c r="C66" s="30" t="s">
        <v>39</v>
      </c>
    </row>
    <row r="67" spans="2:5" ht="39" thickBot="1" x14ac:dyDescent="0.25">
      <c r="B67" s="31" t="s">
        <v>40</v>
      </c>
      <c r="C67" s="32" t="s">
        <v>41</v>
      </c>
    </row>
    <row r="69" spans="2:5" x14ac:dyDescent="0.2">
      <c r="B69" s="1" t="s">
        <v>225</v>
      </c>
    </row>
    <row r="70" spans="2:5" x14ac:dyDescent="0.2">
      <c r="B70" s="232" t="s">
        <v>226</v>
      </c>
      <c r="C70" s="232"/>
    </row>
    <row r="71" spans="2:5" x14ac:dyDescent="0.2">
      <c r="B71" s="68" t="s">
        <v>222</v>
      </c>
      <c r="C71" s="68"/>
      <c r="D71" s="67"/>
      <c r="E71" s="67"/>
    </row>
    <row r="72" spans="2:5" x14ac:dyDescent="0.2">
      <c r="B72" s="68" t="s">
        <v>221</v>
      </c>
      <c r="C72" s="68"/>
    </row>
    <row r="73" spans="2:5" x14ac:dyDescent="0.2">
      <c r="B73" s="69" t="s">
        <v>210</v>
      </c>
      <c r="C73" s="70"/>
    </row>
    <row r="74" spans="2:5" x14ac:dyDescent="0.2">
      <c r="B74" s="69" t="s">
        <v>211</v>
      </c>
      <c r="C74" s="70"/>
    </row>
    <row r="75" spans="2:5" x14ac:dyDescent="0.2">
      <c r="B75" s="69" t="s">
        <v>212</v>
      </c>
      <c r="C75" s="70"/>
    </row>
    <row r="76" spans="2:5" x14ac:dyDescent="0.2">
      <c r="B76" s="69" t="s">
        <v>213</v>
      </c>
      <c r="C76" s="70"/>
    </row>
    <row r="77" spans="2:5" x14ac:dyDescent="0.2">
      <c r="B77" s="69" t="s">
        <v>214</v>
      </c>
      <c r="C77" s="70"/>
    </row>
    <row r="78" spans="2:5" x14ac:dyDescent="0.2">
      <c r="B78" s="69" t="s">
        <v>224</v>
      </c>
      <c r="C78" s="70"/>
    </row>
    <row r="79" spans="2:5" x14ac:dyDescent="0.2">
      <c r="B79" s="69" t="s">
        <v>215</v>
      </c>
      <c r="C79" s="70"/>
    </row>
    <row r="80" spans="2:5" x14ac:dyDescent="0.2">
      <c r="B80" s="69" t="s">
        <v>216</v>
      </c>
      <c r="C80" s="70"/>
    </row>
    <row r="81" spans="2:3" x14ac:dyDescent="0.2">
      <c r="B81" s="69" t="s">
        <v>217</v>
      </c>
      <c r="C81" s="70"/>
    </row>
    <row r="82" spans="2:3" x14ac:dyDescent="0.2">
      <c r="B82" s="69" t="s">
        <v>218</v>
      </c>
      <c r="C82" s="70"/>
    </row>
    <row r="83" spans="2:3" x14ac:dyDescent="0.2">
      <c r="B83" s="69" t="s">
        <v>223</v>
      </c>
      <c r="C83" s="70"/>
    </row>
    <row r="84" spans="2:3" x14ac:dyDescent="0.2">
      <c r="B84" s="69" t="s">
        <v>219</v>
      </c>
      <c r="C84" s="70"/>
    </row>
    <row r="85" spans="2:3" x14ac:dyDescent="0.2">
      <c r="B85" s="69" t="s">
        <v>220</v>
      </c>
      <c r="C85" s="70"/>
    </row>
    <row r="89" spans="2:3" hidden="1" x14ac:dyDescent="0.2">
      <c r="B89" t="s">
        <v>425</v>
      </c>
    </row>
    <row r="90" spans="2:3" hidden="1" x14ac:dyDescent="0.2">
      <c r="B90" t="s">
        <v>426</v>
      </c>
    </row>
    <row r="91" spans="2:3" hidden="1" x14ac:dyDescent="0.2">
      <c r="B91" t="s">
        <v>427</v>
      </c>
    </row>
    <row r="92" spans="2:3" hidden="1" x14ac:dyDescent="0.2">
      <c r="B92" t="s">
        <v>428</v>
      </c>
    </row>
    <row r="93" spans="2:3" hidden="1" x14ac:dyDescent="0.2">
      <c r="B93" t="s">
        <v>429</v>
      </c>
    </row>
    <row r="94" spans="2:3" hidden="1" x14ac:dyDescent="0.2">
      <c r="B94" t="s">
        <v>430</v>
      </c>
    </row>
    <row r="95" spans="2:3" hidden="1" x14ac:dyDescent="0.2">
      <c r="B95" t="s">
        <v>431</v>
      </c>
    </row>
    <row r="96" spans="2:3" hidden="1" x14ac:dyDescent="0.2">
      <c r="B96" t="s">
        <v>432</v>
      </c>
    </row>
    <row r="97" spans="2:2" hidden="1" x14ac:dyDescent="0.2">
      <c r="B97" t="s">
        <v>433</v>
      </c>
    </row>
    <row r="98" spans="2:2" hidden="1" x14ac:dyDescent="0.2">
      <c r="B98" t="s">
        <v>434</v>
      </c>
    </row>
    <row r="99" spans="2:2" hidden="1" x14ac:dyDescent="0.2">
      <c r="B99" t="s">
        <v>435</v>
      </c>
    </row>
    <row r="100" spans="2:2" hidden="1" x14ac:dyDescent="0.2">
      <c r="B100" t="s">
        <v>436</v>
      </c>
    </row>
    <row r="101" spans="2:2" hidden="1" x14ac:dyDescent="0.2">
      <c r="B101" t="s">
        <v>437</v>
      </c>
    </row>
    <row r="102" spans="2:2" hidden="1" x14ac:dyDescent="0.2">
      <c r="B102" t="s">
        <v>438</v>
      </c>
    </row>
    <row r="103" spans="2:2" hidden="1" x14ac:dyDescent="0.2">
      <c r="B103" t="s">
        <v>439</v>
      </c>
    </row>
  </sheetData>
  <sheetProtection algorithmName="SHA-512" hashValue="zb71xQcW6fMvZ0/YRhvvbAHMnIcSUTnMoVm/j/lyab0Y0VodD+xUA+xKMtTyXJHiJj66BLevTmPCAWl3K0K5uA==" saltValue="qOsIuoheFPDFocbRSKPwWg==" spinCount="100000" sheet="1" objects="1" scenarios="1" formatColumns="0" formatRows="0"/>
  <mergeCells count="12">
    <mergeCell ref="B70:C70"/>
    <mergeCell ref="B46:G46"/>
    <mergeCell ref="B1:I1"/>
    <mergeCell ref="B41:H41"/>
    <mergeCell ref="B40:H40"/>
    <mergeCell ref="B6:H6"/>
    <mergeCell ref="B39:H39"/>
    <mergeCell ref="B9:F9"/>
    <mergeCell ref="B47:H47"/>
    <mergeCell ref="B8:H8"/>
    <mergeCell ref="B2:E2"/>
    <mergeCell ref="B7:H7"/>
  </mergeCells>
  <phoneticPr fontId="5" type="noConversion"/>
  <conditionalFormatting sqref="C15">
    <cfRule type="expression" dxfId="34" priority="2">
      <formula>+ISBLANK(C15)</formula>
    </cfRule>
  </conditionalFormatting>
  <conditionalFormatting sqref="C16:C36">
    <cfRule type="expression" dxfId="33" priority="1">
      <formula>+ISBLANK(C16)</formula>
    </cfRule>
  </conditionalFormatting>
  <dataValidations count="4">
    <dataValidation type="list" allowBlank="1" showInputMessage="1" showErrorMessage="1" prompt="Ver Tabla 3" sqref="C36" xr:uid="{00000000-0002-0000-0000-000000000000}">
      <formula1>$B$66:$B$67</formula1>
    </dataValidation>
    <dataValidation type="list" allowBlank="1" showInputMessage="1" showErrorMessage="1" sqref="C21" xr:uid="{00000000-0002-0000-0000-000001000000}">
      <formula1>$B$71:$B$85</formula1>
    </dataValidation>
    <dataValidation type="list" allowBlank="1" showInputMessage="1" showErrorMessage="1" error="Para Micro Empresa utilice la otra planilla" prompt="Ver Tabla 2" sqref="C17" xr:uid="{00000000-0002-0000-0000-000002000000}">
      <formula1>$B$62</formula1>
    </dataValidation>
    <dataValidation type="list" allowBlank="1" showInputMessage="1" showErrorMessage="1" sqref="C16" xr:uid="{00000000-0002-0000-0000-000003000000}">
      <formula1>$B$89:$B$103</formula1>
    </dataValidation>
  </dataValidations>
  <pageMargins left="0.70866141732283472" right="0.70866141732283472" top="0.74803149606299213" bottom="0.74803149606299213" header="0.31496062992125984" footer="0.31496062992125984"/>
  <pageSetup scale="4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C2:H26"/>
  <sheetViews>
    <sheetView showGridLines="0" topLeftCell="B1" zoomScaleNormal="100" workbookViewId="0">
      <pane xSplit="3" ySplit="4" topLeftCell="E5" activePane="bottomRight" state="frozen"/>
      <selection activeCell="B1" sqref="B1"/>
      <selection pane="topRight" activeCell="G1" sqref="G1"/>
      <selection pane="bottomLeft" activeCell="B4" sqref="B4"/>
      <selection pane="bottomRight" activeCell="E5" sqref="E5"/>
    </sheetView>
  </sheetViews>
  <sheetFormatPr baseColWidth="10" defaultRowHeight="12.75" x14ac:dyDescent="0.2"/>
  <cols>
    <col min="1" max="2" width="3.42578125" style="86" customWidth="1"/>
    <col min="3" max="3" width="3.42578125" style="83" bestFit="1" customWidth="1"/>
    <col min="4" max="4" width="81.140625" style="115" customWidth="1"/>
    <col min="5" max="5" width="90.5703125" style="85" customWidth="1"/>
    <col min="6" max="6" width="12.140625" style="85" bestFit="1" customWidth="1"/>
    <col min="7" max="8" width="12.140625" style="85" hidden="1" customWidth="1"/>
    <col min="9" max="16384" width="11.42578125" style="86"/>
  </cols>
  <sheetData>
    <row r="2" spans="3:8" ht="15.75" x14ac:dyDescent="0.2">
      <c r="D2" s="84" t="s">
        <v>297</v>
      </c>
    </row>
    <row r="4" spans="3:8" x14ac:dyDescent="0.2">
      <c r="C4" s="87"/>
      <c r="D4" s="88" t="s">
        <v>184</v>
      </c>
      <c r="E4" s="89" t="s">
        <v>4</v>
      </c>
      <c r="F4" s="90" t="s">
        <v>47</v>
      </c>
      <c r="G4" s="91" t="s">
        <v>194</v>
      </c>
      <c r="H4" s="91" t="s">
        <v>55</v>
      </c>
    </row>
    <row r="5" spans="3:8" ht="191.25" customHeight="1" x14ac:dyDescent="0.2">
      <c r="C5" s="92" t="s">
        <v>51</v>
      </c>
      <c r="D5" s="93" t="s">
        <v>228</v>
      </c>
      <c r="E5" s="94" t="s">
        <v>385</v>
      </c>
      <c r="F5" s="57"/>
      <c r="G5" s="95">
        <f>+IF(F5="si",1,0)</f>
        <v>0</v>
      </c>
      <c r="H5" s="95" t="s">
        <v>56</v>
      </c>
    </row>
    <row r="6" spans="3:8" ht="89.25" x14ac:dyDescent="0.2">
      <c r="C6" s="96" t="s">
        <v>52</v>
      </c>
      <c r="D6" s="97" t="s">
        <v>229</v>
      </c>
      <c r="E6" s="98" t="s">
        <v>314</v>
      </c>
      <c r="F6" s="57"/>
      <c r="G6" s="95">
        <f t="shared" ref="G6:G7" si="0">+IF(F6="si",1,0)</f>
        <v>0</v>
      </c>
      <c r="H6" s="95"/>
    </row>
    <row r="7" spans="3:8" s="85" customFormat="1" ht="153" x14ac:dyDescent="0.2">
      <c r="C7" s="92" t="s">
        <v>53</v>
      </c>
      <c r="D7" s="93" t="s">
        <v>387</v>
      </c>
      <c r="E7" s="99" t="s">
        <v>315</v>
      </c>
      <c r="F7" s="57"/>
      <c r="G7" s="95">
        <f t="shared" si="0"/>
        <v>0</v>
      </c>
      <c r="H7" s="95" t="s">
        <v>57</v>
      </c>
    </row>
    <row r="8" spans="3:8" s="85" customFormat="1" ht="89.25" x14ac:dyDescent="0.2">
      <c r="C8" s="92" t="s">
        <v>54</v>
      </c>
      <c r="D8" s="100" t="s">
        <v>237</v>
      </c>
      <c r="E8" s="101" t="s">
        <v>231</v>
      </c>
      <c r="F8" s="57"/>
      <c r="G8" s="102">
        <f>+IF(F8="si",1,0)</f>
        <v>0</v>
      </c>
      <c r="H8" s="95"/>
    </row>
    <row r="9" spans="3:8" s="85" customFormat="1" ht="144.75" x14ac:dyDescent="0.2">
      <c r="C9" s="92" t="s">
        <v>230</v>
      </c>
      <c r="D9" s="100" t="s">
        <v>232</v>
      </c>
      <c r="E9" s="101" t="s">
        <v>316</v>
      </c>
      <c r="F9" s="57"/>
      <c r="G9" s="102">
        <f>+IF(F9="si",1,0)</f>
        <v>0</v>
      </c>
      <c r="H9" s="95" t="s">
        <v>241</v>
      </c>
    </row>
    <row r="10" spans="3:8" s="85" customFormat="1" x14ac:dyDescent="0.2">
      <c r="C10" s="103"/>
      <c r="D10" s="104"/>
      <c r="G10" s="103">
        <f>+SUM(G5:G9)</f>
        <v>0</v>
      </c>
    </row>
    <row r="11" spans="3:8" s="85" customFormat="1" ht="27.75" x14ac:dyDescent="0.2">
      <c r="C11" s="103"/>
      <c r="D11" s="104" t="s">
        <v>236</v>
      </c>
    </row>
    <row r="12" spans="3:8" s="85" customFormat="1" ht="104.25" x14ac:dyDescent="0.2">
      <c r="C12" s="103"/>
      <c r="D12" s="104" t="s">
        <v>386</v>
      </c>
      <c r="E12" s="104"/>
    </row>
    <row r="13" spans="3:8" s="85" customFormat="1" ht="27.75" x14ac:dyDescent="0.2">
      <c r="C13" s="103"/>
      <c r="D13" s="105" t="s">
        <v>238</v>
      </c>
    </row>
    <row r="14" spans="3:8" s="85" customFormat="1" ht="91.5" x14ac:dyDescent="0.2">
      <c r="C14" s="103"/>
      <c r="D14" s="106" t="s">
        <v>239</v>
      </c>
      <c r="E14" s="107"/>
    </row>
    <row r="15" spans="3:8" s="85" customFormat="1" x14ac:dyDescent="0.2">
      <c r="C15" s="103"/>
      <c r="D15" s="108"/>
    </row>
    <row r="16" spans="3:8" s="85" customFormat="1" x14ac:dyDescent="0.2">
      <c r="C16" s="103"/>
      <c r="D16" s="109"/>
    </row>
    <row r="17" spans="3:6" s="85" customFormat="1" hidden="1" x14ac:dyDescent="0.2">
      <c r="C17" s="103"/>
      <c r="D17" s="109"/>
      <c r="E17" s="110" t="s">
        <v>48</v>
      </c>
    </row>
    <row r="18" spans="3:6" s="85" customFormat="1" hidden="1" x14ac:dyDescent="0.2">
      <c r="C18" s="103"/>
      <c r="D18" s="109"/>
      <c r="E18" s="111" t="s">
        <v>77</v>
      </c>
      <c r="F18" s="111" t="s">
        <v>50</v>
      </c>
    </row>
    <row r="19" spans="3:6" s="85" customFormat="1" hidden="1" x14ac:dyDescent="0.2">
      <c r="C19" s="103"/>
      <c r="E19" s="111" t="s">
        <v>78</v>
      </c>
      <c r="F19" s="111" t="s">
        <v>49</v>
      </c>
    </row>
    <row r="20" spans="3:6" s="85" customFormat="1" ht="12.75" customHeight="1" x14ac:dyDescent="0.2">
      <c r="C20" s="103"/>
    </row>
    <row r="21" spans="3:6" s="85" customFormat="1" x14ac:dyDescent="0.2">
      <c r="C21" s="103"/>
    </row>
    <row r="22" spans="3:6" s="85" customFormat="1" x14ac:dyDescent="0.2">
      <c r="C22" s="103"/>
    </row>
    <row r="23" spans="3:6" s="85" customFormat="1" x14ac:dyDescent="0.2">
      <c r="C23" s="103"/>
      <c r="D23" s="112"/>
    </row>
    <row r="24" spans="3:6" s="85" customFormat="1" x14ac:dyDescent="0.2">
      <c r="C24" s="103"/>
      <c r="D24" s="113"/>
    </row>
    <row r="25" spans="3:6" s="85" customFormat="1" x14ac:dyDescent="0.2">
      <c r="C25" s="103"/>
      <c r="D25" s="114"/>
    </row>
    <row r="26" spans="3:6" s="85" customFormat="1" x14ac:dyDescent="0.2">
      <c r="C26" s="103"/>
      <c r="D26" s="104"/>
    </row>
  </sheetData>
  <sheetProtection algorithmName="SHA-512" hashValue="+jIDgm8VjdyDet8TDPZqeluZahOxjU08t+/Ojv8jpF3/sfSA141YJkcWcfMBOSli7AuEmXfsju/B8c5v738uNQ==" saltValue="TuDSSPfrsJ0fs37KKsNYdQ==" spinCount="100000" sheet="1" objects="1" scenarios="1" formatColumns="0" formatRows="0"/>
  <conditionalFormatting sqref="F5">
    <cfRule type="expression" dxfId="32" priority="2">
      <formula>+ISBLANK(F5)</formula>
    </cfRule>
  </conditionalFormatting>
  <conditionalFormatting sqref="F6:F9">
    <cfRule type="expression" dxfId="31" priority="1">
      <formula>+ISBLANK(F6)</formula>
    </cfRule>
  </conditionalFormatting>
  <dataValidations count="1">
    <dataValidation type="list" allowBlank="1" showInputMessage="1" showErrorMessage="1" sqref="F5:F9" xr:uid="{00000000-0002-0000-0100-000000000000}">
      <formula1>$F$18:$F$19</formula1>
    </dataValidation>
  </dataValidations>
  <pageMargins left="0.15748031496062992" right="0.15748031496062992" top="0.39370078740157483" bottom="0.39370078740157483" header="0" footer="0"/>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H51"/>
  <sheetViews>
    <sheetView showGridLines="0" zoomScaleNormal="100" workbookViewId="0">
      <pane xSplit="3" ySplit="4" topLeftCell="D5" activePane="bottomRight" state="frozen"/>
      <selection pane="topRight" activeCell="D1" sqref="D1"/>
      <selection pane="bottomLeft" activeCell="A3" sqref="A3"/>
      <selection pane="bottomRight" activeCell="C7" sqref="C7"/>
    </sheetView>
  </sheetViews>
  <sheetFormatPr baseColWidth="10" defaultRowHeight="12.75" x14ac:dyDescent="0.2"/>
  <cols>
    <col min="1" max="1" width="3.85546875" style="86" customWidth="1"/>
    <col min="2" max="2" width="3.42578125" style="87" bestFit="1" customWidth="1"/>
    <col min="3" max="3" width="81.28515625" style="86" customWidth="1"/>
    <col min="4" max="4" width="90.5703125" style="86" customWidth="1"/>
    <col min="5" max="5" width="7.7109375" style="86" bestFit="1" customWidth="1"/>
    <col min="6" max="6" width="8" style="86" hidden="1" customWidth="1"/>
    <col min="7" max="7" width="6.42578125" style="86" hidden="1" customWidth="1"/>
    <col min="8" max="8" width="9.42578125" style="86" hidden="1" customWidth="1"/>
    <col min="9" max="16384" width="11.42578125" style="86"/>
  </cols>
  <sheetData>
    <row r="2" spans="1:8" ht="15.75" x14ac:dyDescent="0.2">
      <c r="A2" s="116"/>
      <c r="B2" s="117"/>
      <c r="C2" s="84" t="s">
        <v>298</v>
      </c>
      <c r="D2" s="84"/>
      <c r="E2" s="118"/>
      <c r="F2" s="118"/>
      <c r="G2" s="118"/>
      <c r="H2" s="118"/>
    </row>
    <row r="3" spans="1:8" ht="15.75" x14ac:dyDescent="0.2">
      <c r="A3" s="116"/>
      <c r="B3" s="117"/>
      <c r="C3" s="84"/>
      <c r="D3" s="84"/>
      <c r="E3" s="118"/>
      <c r="F3" s="118"/>
      <c r="G3" s="118"/>
      <c r="H3" s="118"/>
    </row>
    <row r="4" spans="1:8" s="83" customFormat="1" x14ac:dyDescent="0.2">
      <c r="A4" s="119"/>
      <c r="B4" s="117"/>
      <c r="C4" s="120" t="s">
        <v>296</v>
      </c>
      <c r="D4" s="120" t="s">
        <v>4</v>
      </c>
      <c r="E4" s="120" t="s">
        <v>10</v>
      </c>
      <c r="F4" s="120" t="s">
        <v>13</v>
      </c>
      <c r="G4" s="120" t="s">
        <v>55</v>
      </c>
      <c r="H4" s="120" t="s">
        <v>353</v>
      </c>
    </row>
    <row r="5" spans="1:8" s="83" customFormat="1" x14ac:dyDescent="0.2">
      <c r="A5" s="119"/>
      <c r="B5" s="121">
        <v>2</v>
      </c>
      <c r="C5" s="122" t="s">
        <v>0</v>
      </c>
      <c r="D5" s="123"/>
      <c r="E5" s="123"/>
      <c r="F5" s="123"/>
      <c r="G5" s="123"/>
      <c r="H5" s="123"/>
    </row>
    <row r="6" spans="1:8" ht="140.25" customHeight="1" x14ac:dyDescent="0.2">
      <c r="A6" s="116"/>
      <c r="B6" s="96" t="s">
        <v>58</v>
      </c>
      <c r="C6" s="124" t="s">
        <v>388</v>
      </c>
      <c r="D6" s="125" t="s">
        <v>317</v>
      </c>
      <c r="E6" s="55"/>
      <c r="F6" s="95"/>
      <c r="G6" s="95"/>
      <c r="H6" s="95">
        <f>IF(ISBLANK(E6),1,0)</f>
        <v>1</v>
      </c>
    </row>
    <row r="7" spans="1:8" ht="51" x14ac:dyDescent="0.2">
      <c r="A7" s="116"/>
      <c r="B7" s="96" t="s">
        <v>59</v>
      </c>
      <c r="C7" s="126" t="s">
        <v>240</v>
      </c>
      <c r="D7" s="127" t="s">
        <v>318</v>
      </c>
      <c r="E7" s="55"/>
      <c r="F7" s="95"/>
      <c r="G7" s="95" t="s">
        <v>188</v>
      </c>
      <c r="H7" s="95">
        <f t="shared" ref="H7:H25" si="0">IF(ISBLANK(E7),1,0)</f>
        <v>1</v>
      </c>
    </row>
    <row r="8" spans="1:8" s="83" customFormat="1" ht="15" x14ac:dyDescent="0.2">
      <c r="A8" s="119"/>
      <c r="B8" s="96">
        <v>3</v>
      </c>
      <c r="C8" s="122" t="s">
        <v>60</v>
      </c>
      <c r="D8" s="123"/>
      <c r="E8" s="128"/>
      <c r="F8" s="129"/>
      <c r="G8" s="129"/>
      <c r="H8" s="129"/>
    </row>
    <row r="9" spans="1:8" s="134" customFormat="1" ht="171.75" customHeight="1" x14ac:dyDescent="0.2">
      <c r="A9" s="130"/>
      <c r="B9" s="131" t="s">
        <v>61</v>
      </c>
      <c r="C9" s="132" t="s">
        <v>380</v>
      </c>
      <c r="D9" s="127" t="s">
        <v>399</v>
      </c>
      <c r="E9" s="55"/>
      <c r="F9" s="95"/>
      <c r="G9" s="133" t="s">
        <v>242</v>
      </c>
      <c r="H9" s="133">
        <f t="shared" si="0"/>
        <v>1</v>
      </c>
    </row>
    <row r="10" spans="1:8" s="137" customFormat="1" ht="102" x14ac:dyDescent="0.2">
      <c r="A10" s="116"/>
      <c r="B10" s="135" t="s">
        <v>62</v>
      </c>
      <c r="C10" s="136" t="s">
        <v>319</v>
      </c>
      <c r="D10" s="126" t="s">
        <v>320</v>
      </c>
      <c r="E10" s="55"/>
      <c r="F10" s="95"/>
      <c r="G10" s="95" t="s">
        <v>79</v>
      </c>
      <c r="H10" s="95">
        <f t="shared" si="0"/>
        <v>1</v>
      </c>
    </row>
    <row r="11" spans="1:8" s="137" customFormat="1" ht="76.5" x14ac:dyDescent="0.2">
      <c r="A11" s="116"/>
      <c r="B11" s="135" t="s">
        <v>63</v>
      </c>
      <c r="C11" s="138" t="s">
        <v>356</v>
      </c>
      <c r="D11" s="126" t="s">
        <v>382</v>
      </c>
      <c r="E11" s="55"/>
      <c r="F11" s="95"/>
      <c r="G11" s="95" t="s">
        <v>80</v>
      </c>
      <c r="H11" s="95">
        <f t="shared" si="0"/>
        <v>1</v>
      </c>
    </row>
    <row r="12" spans="1:8" s="83" customFormat="1" ht="15" x14ac:dyDescent="0.2">
      <c r="A12" s="119"/>
      <c r="B12" s="92">
        <v>4</v>
      </c>
      <c r="C12" s="122" t="s">
        <v>64</v>
      </c>
      <c r="D12" s="123"/>
      <c r="E12" s="128"/>
      <c r="F12" s="129"/>
      <c r="G12" s="129"/>
      <c r="H12" s="129"/>
    </row>
    <row r="13" spans="1:8" ht="89.25" x14ac:dyDescent="0.2">
      <c r="A13" s="116"/>
      <c r="B13" s="139" t="s">
        <v>65</v>
      </c>
      <c r="C13" s="140" t="s">
        <v>321</v>
      </c>
      <c r="D13" s="126" t="s">
        <v>322</v>
      </c>
      <c r="E13" s="55"/>
      <c r="F13" s="133" t="s">
        <v>102</v>
      </c>
      <c r="G13" s="95" t="s">
        <v>81</v>
      </c>
      <c r="H13" s="95">
        <f t="shared" si="0"/>
        <v>1</v>
      </c>
    </row>
    <row r="14" spans="1:8" ht="89.25" x14ac:dyDescent="0.2">
      <c r="A14" s="116"/>
      <c r="B14" s="92" t="s">
        <v>66</v>
      </c>
      <c r="C14" s="140" t="s">
        <v>357</v>
      </c>
      <c r="D14" s="126" t="s">
        <v>322</v>
      </c>
      <c r="E14" s="55"/>
      <c r="F14" s="133" t="s">
        <v>102</v>
      </c>
      <c r="G14" s="95" t="s">
        <v>82</v>
      </c>
      <c r="H14" s="95">
        <f t="shared" si="0"/>
        <v>1</v>
      </c>
    </row>
    <row r="15" spans="1:8" ht="51" x14ac:dyDescent="0.2">
      <c r="A15" s="116"/>
      <c r="B15" s="92" t="s">
        <v>243</v>
      </c>
      <c r="C15" s="140" t="s">
        <v>244</v>
      </c>
      <c r="D15" s="126" t="s">
        <v>323</v>
      </c>
      <c r="E15" s="55"/>
      <c r="F15" s="133"/>
      <c r="G15" s="95"/>
      <c r="H15" s="95">
        <f t="shared" si="0"/>
        <v>1</v>
      </c>
    </row>
    <row r="16" spans="1:8" s="83" customFormat="1" ht="15" x14ac:dyDescent="0.2">
      <c r="A16" s="119"/>
      <c r="B16" s="92">
        <v>5</v>
      </c>
      <c r="C16" s="122" t="s">
        <v>1</v>
      </c>
      <c r="D16" s="123"/>
      <c r="E16" s="128"/>
      <c r="F16" s="129"/>
      <c r="G16" s="129"/>
      <c r="H16" s="129"/>
    </row>
    <row r="17" spans="1:8" ht="91.5" x14ac:dyDescent="0.2">
      <c r="A17" s="116"/>
      <c r="B17" s="139" t="s">
        <v>67</v>
      </c>
      <c r="C17" s="140" t="s">
        <v>245</v>
      </c>
      <c r="D17" s="126" t="s">
        <v>358</v>
      </c>
      <c r="E17" s="55"/>
      <c r="F17" s="95"/>
      <c r="G17" s="95" t="s">
        <v>83</v>
      </c>
      <c r="H17" s="95">
        <f t="shared" si="0"/>
        <v>1</v>
      </c>
    </row>
    <row r="18" spans="1:8" ht="89.25" x14ac:dyDescent="0.2">
      <c r="A18" s="116"/>
      <c r="B18" s="92" t="s">
        <v>68</v>
      </c>
      <c r="C18" s="140" t="s">
        <v>246</v>
      </c>
      <c r="D18" s="126" t="s">
        <v>324</v>
      </c>
      <c r="E18" s="55"/>
      <c r="F18" s="95"/>
      <c r="G18" s="95" t="s">
        <v>84</v>
      </c>
      <c r="H18" s="95">
        <f t="shared" si="0"/>
        <v>1</v>
      </c>
    </row>
    <row r="19" spans="1:8" ht="89.25" x14ac:dyDescent="0.2">
      <c r="A19" s="116"/>
      <c r="B19" s="92" t="s">
        <v>69</v>
      </c>
      <c r="C19" s="140" t="s">
        <v>247</v>
      </c>
      <c r="D19" s="126" t="s">
        <v>324</v>
      </c>
      <c r="E19" s="55"/>
      <c r="F19" s="95"/>
      <c r="G19" s="95" t="s">
        <v>85</v>
      </c>
      <c r="H19" s="95">
        <f t="shared" si="0"/>
        <v>1</v>
      </c>
    </row>
    <row r="20" spans="1:8" ht="102" x14ac:dyDescent="0.2">
      <c r="A20" s="116"/>
      <c r="B20" s="139" t="s">
        <v>70</v>
      </c>
      <c r="C20" s="140" t="s">
        <v>248</v>
      </c>
      <c r="D20" s="126" t="s">
        <v>325</v>
      </c>
      <c r="E20" s="55"/>
      <c r="F20" s="95"/>
      <c r="G20" s="95" t="s">
        <v>86</v>
      </c>
      <c r="H20" s="95">
        <f t="shared" si="0"/>
        <v>1</v>
      </c>
    </row>
    <row r="21" spans="1:8" s="137" customFormat="1" ht="127.5" x14ac:dyDescent="0.2">
      <c r="A21" s="116"/>
      <c r="B21" s="92" t="s">
        <v>71</v>
      </c>
      <c r="C21" s="141" t="s">
        <v>383</v>
      </c>
      <c r="D21" s="126" t="s">
        <v>326</v>
      </c>
      <c r="E21" s="55"/>
      <c r="F21" s="95"/>
      <c r="G21" s="95" t="s">
        <v>87</v>
      </c>
      <c r="H21" s="95">
        <f t="shared" si="0"/>
        <v>1</v>
      </c>
    </row>
    <row r="22" spans="1:8" s="137" customFormat="1" ht="76.5" x14ac:dyDescent="0.2">
      <c r="A22" s="116"/>
      <c r="B22" s="96" t="s">
        <v>72</v>
      </c>
      <c r="C22" s="142" t="s">
        <v>249</v>
      </c>
      <c r="D22" s="126" t="s">
        <v>327</v>
      </c>
      <c r="E22" s="55"/>
      <c r="F22" s="95"/>
      <c r="G22" s="95" t="s">
        <v>88</v>
      </c>
      <c r="H22" s="95">
        <f t="shared" si="0"/>
        <v>1</v>
      </c>
    </row>
    <row r="23" spans="1:8" s="83" customFormat="1" ht="15" x14ac:dyDescent="0.2">
      <c r="A23" s="119"/>
      <c r="B23" s="96">
        <v>6</v>
      </c>
      <c r="C23" s="122" t="s">
        <v>2</v>
      </c>
      <c r="D23" s="123"/>
      <c r="E23" s="128"/>
      <c r="F23" s="129"/>
      <c r="G23" s="129"/>
      <c r="H23" s="129"/>
    </row>
    <row r="24" spans="1:8" s="137" customFormat="1" ht="114.75" x14ac:dyDescent="0.2">
      <c r="A24" s="116"/>
      <c r="B24" s="131" t="s">
        <v>73</v>
      </c>
      <c r="C24" s="101" t="s">
        <v>328</v>
      </c>
      <c r="D24" s="143" t="s">
        <v>329</v>
      </c>
      <c r="E24" s="55"/>
      <c r="F24" s="144"/>
      <c r="G24" s="144" t="s">
        <v>89</v>
      </c>
      <c r="H24" s="144">
        <f t="shared" si="0"/>
        <v>1</v>
      </c>
    </row>
    <row r="25" spans="1:8" s="137" customFormat="1" ht="26.25" thickBot="1" x14ac:dyDescent="0.25">
      <c r="A25" s="116"/>
      <c r="B25" s="131" t="s">
        <v>74</v>
      </c>
      <c r="C25" s="101" t="s">
        <v>250</v>
      </c>
      <c r="D25" s="143" t="s">
        <v>75</v>
      </c>
      <c r="E25" s="55"/>
      <c r="F25" s="133"/>
      <c r="G25" s="133"/>
      <c r="H25" s="144">
        <f t="shared" si="0"/>
        <v>1</v>
      </c>
    </row>
    <row r="26" spans="1:8" ht="19.5" thickBot="1" x14ac:dyDescent="0.25">
      <c r="A26" s="116"/>
      <c r="B26" s="117"/>
      <c r="C26" s="145"/>
      <c r="D26" s="204" t="s">
        <v>11</v>
      </c>
      <c r="E26" s="205">
        <f>+SUM(E6:E25)</f>
        <v>0</v>
      </c>
      <c r="F26" s="146"/>
      <c r="G26" s="146"/>
      <c r="H26" s="205">
        <f>+SUM(H6:H25)</f>
        <v>16</v>
      </c>
    </row>
    <row r="27" spans="1:8" x14ac:dyDescent="0.2">
      <c r="A27" s="116"/>
      <c r="B27" s="117"/>
      <c r="C27" s="116"/>
      <c r="D27" s="146"/>
      <c r="E27" s="146"/>
      <c r="F27" s="146"/>
      <c r="G27" s="146"/>
      <c r="H27" s="146"/>
    </row>
    <row r="28" spans="1:8" ht="98.25" customHeight="1" x14ac:dyDescent="0.2">
      <c r="A28" s="116"/>
      <c r="B28" s="117"/>
      <c r="C28" s="148" t="s">
        <v>381</v>
      </c>
      <c r="D28" s="146"/>
      <c r="E28" s="146"/>
      <c r="F28" s="146"/>
      <c r="G28" s="146"/>
      <c r="H28" s="146"/>
    </row>
    <row r="29" spans="1:8" ht="53.25" x14ac:dyDescent="0.2">
      <c r="A29" s="116"/>
      <c r="B29" s="117"/>
      <c r="C29" s="147" t="s">
        <v>359</v>
      </c>
      <c r="D29" s="146"/>
      <c r="E29" s="146"/>
      <c r="F29" s="146"/>
      <c r="G29" s="146"/>
      <c r="H29" s="146"/>
    </row>
    <row r="30" spans="1:8" ht="53.25" x14ac:dyDescent="0.2">
      <c r="A30" s="116"/>
      <c r="B30" s="117"/>
      <c r="C30" s="147" t="s">
        <v>360</v>
      </c>
      <c r="D30" s="146"/>
      <c r="E30" s="146"/>
      <c r="F30" s="146"/>
      <c r="G30" s="146"/>
      <c r="H30" s="146"/>
    </row>
    <row r="31" spans="1:8" ht="53.25" x14ac:dyDescent="0.2">
      <c r="A31" s="116"/>
      <c r="B31" s="117"/>
      <c r="C31" s="148" t="s">
        <v>361</v>
      </c>
      <c r="D31" s="146"/>
      <c r="E31" s="146"/>
      <c r="F31" s="146"/>
      <c r="G31" s="146"/>
      <c r="H31" s="146"/>
    </row>
    <row r="32" spans="1:8" ht="40.5" x14ac:dyDescent="0.2">
      <c r="A32" s="116"/>
      <c r="B32" s="117"/>
      <c r="C32" s="148" t="s">
        <v>362</v>
      </c>
      <c r="D32" s="149"/>
      <c r="E32" s="149"/>
      <c r="F32" s="149"/>
      <c r="G32" s="149"/>
      <c r="H32" s="149"/>
    </row>
    <row r="33" spans="2:8" s="137" customFormat="1" x14ac:dyDescent="0.2">
      <c r="B33" s="150"/>
      <c r="C33" s="151"/>
      <c r="D33" s="152"/>
      <c r="E33" s="152"/>
      <c r="F33" s="152"/>
      <c r="G33" s="152"/>
      <c r="H33" s="152"/>
    </row>
    <row r="34" spans="2:8" hidden="1" x14ac:dyDescent="0.2">
      <c r="D34" s="153" t="s">
        <v>20</v>
      </c>
    </row>
    <row r="35" spans="2:8" hidden="1" x14ac:dyDescent="0.2">
      <c r="D35" s="154" t="s">
        <v>198</v>
      </c>
      <c r="E35" s="155">
        <f>+IF(MAX(E6:E7)=1,0,1)</f>
        <v>1</v>
      </c>
      <c r="F35" s="156"/>
    </row>
    <row r="36" spans="2:8" hidden="1" x14ac:dyDescent="0.2">
      <c r="D36" s="157" t="s">
        <v>199</v>
      </c>
      <c r="E36" s="155">
        <f>+IF(MAX(E9:E11)=1,0,1)</f>
        <v>1</v>
      </c>
      <c r="F36" s="156"/>
    </row>
    <row r="37" spans="2:8" hidden="1" x14ac:dyDescent="0.2">
      <c r="D37" s="157" t="s">
        <v>76</v>
      </c>
      <c r="E37" s="155">
        <f>+IF(MAX(E13:E15)=1,0,1)</f>
        <v>1</v>
      </c>
      <c r="F37" s="156"/>
    </row>
    <row r="38" spans="2:8" hidden="1" x14ac:dyDescent="0.2">
      <c r="D38" s="157" t="s">
        <v>1</v>
      </c>
      <c r="E38" s="155">
        <f>+IF(MAX(E17:E22)=1,0,1)</f>
        <v>1</v>
      </c>
      <c r="F38" s="156"/>
    </row>
    <row r="39" spans="2:8" hidden="1" x14ac:dyDescent="0.2">
      <c r="D39" s="157" t="s">
        <v>200</v>
      </c>
      <c r="E39" s="155">
        <f>+IF(MAX(E24:E25)=1,0,1)</f>
        <v>1</v>
      </c>
      <c r="F39" s="156"/>
    </row>
    <row r="40" spans="2:8" hidden="1" x14ac:dyDescent="0.2">
      <c r="D40" s="158" t="s">
        <v>21</v>
      </c>
      <c r="E40" s="158">
        <f>+SUM(E35:E39)</f>
        <v>5</v>
      </c>
      <c r="F40" s="159"/>
    </row>
    <row r="41" spans="2:8" hidden="1" x14ac:dyDescent="0.2"/>
    <row r="42" spans="2:8" hidden="1" x14ac:dyDescent="0.2"/>
    <row r="43" spans="2:8" hidden="1" x14ac:dyDescent="0.2">
      <c r="D43" s="160" t="s">
        <v>24</v>
      </c>
      <c r="E43" s="161"/>
    </row>
    <row r="44" spans="2:8" hidden="1" x14ac:dyDescent="0.2">
      <c r="D44" s="110" t="s">
        <v>25</v>
      </c>
      <c r="E44" s="162" t="s">
        <v>10</v>
      </c>
    </row>
    <row r="45" spans="2:8" hidden="1" x14ac:dyDescent="0.2">
      <c r="D45" s="111" t="s">
        <v>77</v>
      </c>
      <c r="E45" s="111">
        <v>0</v>
      </c>
    </row>
    <row r="46" spans="2:8" hidden="1" x14ac:dyDescent="0.2">
      <c r="D46" s="111" t="s">
        <v>78</v>
      </c>
      <c r="E46" s="111">
        <v>1</v>
      </c>
      <c r="F46" s="163"/>
    </row>
    <row r="47" spans="2:8" hidden="1" x14ac:dyDescent="0.2">
      <c r="D47" s="157" t="s">
        <v>155</v>
      </c>
      <c r="E47" s="164" t="s">
        <v>13</v>
      </c>
    </row>
    <row r="48" spans="2:8" hidden="1" x14ac:dyDescent="0.2"/>
    <row r="49" spans="2:6" ht="28.5" hidden="1" customHeight="1" x14ac:dyDescent="0.2">
      <c r="E49" s="165" t="s">
        <v>158</v>
      </c>
      <c r="F49" s="165" t="s">
        <v>157</v>
      </c>
    </row>
    <row r="50" spans="2:6" hidden="1" x14ac:dyDescent="0.2">
      <c r="D50" s="166" t="s">
        <v>156</v>
      </c>
      <c r="E50" s="157">
        <f>+COUNTIF(F6:F25,"X")</f>
        <v>2</v>
      </c>
      <c r="F50" s="157">
        <f>+COUNTIF(E6:E25,"N/A")</f>
        <v>0</v>
      </c>
    </row>
    <row r="51" spans="2:6" s="137" customFormat="1" x14ac:dyDescent="0.2">
      <c r="B51" s="150"/>
    </row>
  </sheetData>
  <sheetProtection algorithmName="SHA-512" hashValue="k8nldJhxq59XJigv/NWw2jjyOXiM9Q33OqFl5+d8mtKQOdU83trEjz+nFFG8w60jEKQDpEuwof6ret/kyd/hNA==" saltValue="66ohMm5RAsA9UadmnlaRKA==" spinCount="100000" sheet="1" objects="1" scenarios="1" formatColumns="0" formatRows="0"/>
  <phoneticPr fontId="5" type="noConversion"/>
  <conditionalFormatting sqref="E6">
    <cfRule type="expression" dxfId="30" priority="6">
      <formula>+ISBLANK(E6)</formula>
    </cfRule>
  </conditionalFormatting>
  <conditionalFormatting sqref="E7">
    <cfRule type="expression" dxfId="29" priority="5">
      <formula>+ISBLANK(E7)</formula>
    </cfRule>
  </conditionalFormatting>
  <conditionalFormatting sqref="E9:E11">
    <cfRule type="expression" dxfId="28" priority="4">
      <formula>+ISBLANK(E9)</formula>
    </cfRule>
  </conditionalFormatting>
  <conditionalFormatting sqref="E13:E15">
    <cfRule type="expression" dxfId="27" priority="3">
      <formula>+ISBLANK(E13)</formula>
    </cfRule>
  </conditionalFormatting>
  <conditionalFormatting sqref="E17:E22">
    <cfRule type="expression" dxfId="26" priority="2">
      <formula>+ISBLANK(E17)</formula>
    </cfRule>
  </conditionalFormatting>
  <conditionalFormatting sqref="E24:E25">
    <cfRule type="expression" dxfId="25" priority="1">
      <formula>+ISBLANK(E24)</formula>
    </cfRule>
  </conditionalFormatting>
  <dataValidations xWindow="1358" yWindow="688" count="2">
    <dataValidation type="list" allowBlank="1" showInputMessage="1" showErrorMessage="1" sqref="E24:E25 E15 E6:E7 E9:E11 E17:E22" xr:uid="{00000000-0002-0000-0200-000000000000}">
      <formula1>$E$45:$E$46</formula1>
    </dataValidation>
    <dataValidation type="list" allowBlank="1" showInputMessage="1" showErrorMessage="1" prompt="En caso de que el requisito No Aplique (N/A) para la realidad de su establecimiento, usted debe de argumentar el porque con evidencia documentada" sqref="E13:E14" xr:uid="{00000000-0002-0000-0200-000001000000}">
      <formula1>$E$45:$E$47</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H42"/>
  <sheetViews>
    <sheetView showGridLines="0" zoomScaleNormal="100" workbookViewId="0">
      <pane xSplit="3" ySplit="4" topLeftCell="D5" activePane="bottomRight" state="frozen"/>
      <selection pane="topRight" activeCell="D1" sqref="D1"/>
      <selection pane="bottomLeft" activeCell="A4" sqref="A4"/>
      <selection pane="bottomRight" activeCell="C7" sqref="C7"/>
    </sheetView>
  </sheetViews>
  <sheetFormatPr baseColWidth="10" defaultRowHeight="12.75" x14ac:dyDescent="0.2"/>
  <cols>
    <col min="1" max="1" width="3.140625" style="86" customWidth="1"/>
    <col min="2" max="2" width="4.28515625" style="87" customWidth="1"/>
    <col min="3" max="3" width="81.42578125" style="115" customWidth="1"/>
    <col min="4" max="4" width="91.140625" style="86" customWidth="1"/>
    <col min="5" max="5" width="7.7109375" style="86" bestFit="1" customWidth="1"/>
    <col min="6" max="6" width="7.7109375" style="86" hidden="1" customWidth="1"/>
    <col min="7" max="8" width="9.140625" style="86" hidden="1" customWidth="1"/>
    <col min="9" max="16384" width="11.42578125" style="86"/>
  </cols>
  <sheetData>
    <row r="1" spans="1:8" x14ac:dyDescent="0.2">
      <c r="A1" s="116"/>
      <c r="B1" s="117"/>
      <c r="C1" s="148"/>
      <c r="D1" s="116"/>
      <c r="E1" s="116"/>
      <c r="F1" s="116"/>
    </row>
    <row r="2" spans="1:8" ht="15.75" x14ac:dyDescent="0.2">
      <c r="A2" s="116"/>
      <c r="B2" s="117"/>
      <c r="C2" s="84" t="s">
        <v>298</v>
      </c>
      <c r="D2" s="84"/>
      <c r="E2" s="118"/>
    </row>
    <row r="3" spans="1:8" ht="15.75" x14ac:dyDescent="0.2">
      <c r="A3" s="116"/>
      <c r="B3" s="117"/>
      <c r="C3" s="84"/>
      <c r="D3" s="84"/>
      <c r="E3" s="118"/>
    </row>
    <row r="4" spans="1:8" s="83" customFormat="1" x14ac:dyDescent="0.2">
      <c r="A4" s="119"/>
      <c r="B4" s="92"/>
      <c r="C4" s="120" t="s">
        <v>296</v>
      </c>
      <c r="D4" s="120" t="s">
        <v>4</v>
      </c>
      <c r="E4" s="120" t="s">
        <v>10</v>
      </c>
      <c r="F4" s="120" t="s">
        <v>13</v>
      </c>
      <c r="G4" s="120" t="s">
        <v>55</v>
      </c>
      <c r="H4" s="120" t="s">
        <v>353</v>
      </c>
    </row>
    <row r="5" spans="1:8" s="83" customFormat="1" x14ac:dyDescent="0.2">
      <c r="A5" s="119"/>
      <c r="B5" s="92">
        <v>7</v>
      </c>
      <c r="C5" s="122" t="s">
        <v>90</v>
      </c>
      <c r="D5" s="123"/>
      <c r="E5" s="123"/>
      <c r="F5" s="123"/>
      <c r="G5" s="123"/>
      <c r="H5" s="123"/>
    </row>
    <row r="6" spans="1:8" s="137" customFormat="1" ht="51" x14ac:dyDescent="0.2">
      <c r="A6" s="116"/>
      <c r="B6" s="167" t="s">
        <v>94</v>
      </c>
      <c r="C6" s="132" t="s">
        <v>192</v>
      </c>
      <c r="D6" s="126" t="s">
        <v>330</v>
      </c>
      <c r="E6" s="57"/>
      <c r="F6" s="167"/>
      <c r="G6" s="167" t="s">
        <v>176</v>
      </c>
      <c r="H6" s="95">
        <f>IF(ISBLANK(E6),1,0)</f>
        <v>1</v>
      </c>
    </row>
    <row r="7" spans="1:8" s="137" customFormat="1" ht="76.5" x14ac:dyDescent="0.2">
      <c r="A7" s="116"/>
      <c r="B7" s="168" t="s">
        <v>95</v>
      </c>
      <c r="C7" s="132" t="s">
        <v>251</v>
      </c>
      <c r="D7" s="126" t="s">
        <v>331</v>
      </c>
      <c r="E7" s="57"/>
      <c r="F7" s="167"/>
      <c r="G7" s="167" t="s">
        <v>79</v>
      </c>
      <c r="H7" s="167">
        <f t="shared" ref="H7:H19" si="0">IF(ISBLANK(E7),1,0)</f>
        <v>1</v>
      </c>
    </row>
    <row r="8" spans="1:8" s="83" customFormat="1" ht="15" x14ac:dyDescent="0.2">
      <c r="A8" s="119"/>
      <c r="B8" s="92">
        <v>8</v>
      </c>
      <c r="C8" s="122" t="s">
        <v>91</v>
      </c>
      <c r="D8" s="123"/>
      <c r="E8" s="169"/>
      <c r="F8" s="129"/>
      <c r="G8" s="129"/>
      <c r="H8" s="129"/>
    </row>
    <row r="9" spans="1:8" s="137" customFormat="1" ht="178.5" x14ac:dyDescent="0.2">
      <c r="A9" s="116"/>
      <c r="B9" s="168" t="s">
        <v>92</v>
      </c>
      <c r="C9" s="126" t="s">
        <v>252</v>
      </c>
      <c r="D9" s="126" t="s">
        <v>332</v>
      </c>
      <c r="E9" s="57"/>
      <c r="F9" s="167"/>
      <c r="G9" s="167" t="s">
        <v>178</v>
      </c>
      <c r="H9" s="167">
        <f t="shared" si="0"/>
        <v>1</v>
      </c>
    </row>
    <row r="10" spans="1:8" s="137" customFormat="1" ht="89.25" x14ac:dyDescent="0.2">
      <c r="A10" s="116"/>
      <c r="B10" s="168" t="s">
        <v>93</v>
      </c>
      <c r="C10" s="126" t="s">
        <v>253</v>
      </c>
      <c r="D10" s="126" t="s">
        <v>333</v>
      </c>
      <c r="E10" s="57"/>
      <c r="F10" s="167"/>
      <c r="G10" s="167" t="s">
        <v>180</v>
      </c>
      <c r="H10" s="167">
        <f t="shared" si="0"/>
        <v>1</v>
      </c>
    </row>
    <row r="11" spans="1:8" s="83" customFormat="1" ht="15" x14ac:dyDescent="0.2">
      <c r="A11" s="119"/>
      <c r="B11" s="170">
        <v>9</v>
      </c>
      <c r="C11" s="122" t="s">
        <v>3</v>
      </c>
      <c r="D11" s="123"/>
      <c r="E11" s="128"/>
      <c r="F11" s="129"/>
      <c r="G11" s="129"/>
      <c r="H11" s="129"/>
    </row>
    <row r="12" spans="1:8" s="137" customFormat="1" ht="63.75" x14ac:dyDescent="0.2">
      <c r="A12" s="116"/>
      <c r="B12" s="170" t="s">
        <v>96</v>
      </c>
      <c r="C12" s="142" t="s">
        <v>363</v>
      </c>
      <c r="D12" s="126" t="s">
        <v>334</v>
      </c>
      <c r="E12" s="57"/>
      <c r="F12" s="167"/>
      <c r="G12" s="167" t="s">
        <v>181</v>
      </c>
      <c r="H12" s="167">
        <f t="shared" si="0"/>
        <v>1</v>
      </c>
    </row>
    <row r="13" spans="1:8" s="137" customFormat="1" ht="102" x14ac:dyDescent="0.2">
      <c r="A13" s="116"/>
      <c r="B13" s="170" t="s">
        <v>97</v>
      </c>
      <c r="C13" s="142" t="s">
        <v>254</v>
      </c>
      <c r="D13" s="126" t="s">
        <v>335</v>
      </c>
      <c r="E13" s="57"/>
      <c r="F13" s="167"/>
      <c r="G13" s="167" t="s">
        <v>182</v>
      </c>
      <c r="H13" s="167">
        <f t="shared" si="0"/>
        <v>1</v>
      </c>
    </row>
    <row r="14" spans="1:8" s="137" customFormat="1" ht="63.75" x14ac:dyDescent="0.2">
      <c r="A14" s="116"/>
      <c r="B14" s="170" t="s">
        <v>98</v>
      </c>
      <c r="C14" s="142" t="s">
        <v>99</v>
      </c>
      <c r="D14" s="126" t="s">
        <v>336</v>
      </c>
      <c r="E14" s="57"/>
      <c r="F14" s="167"/>
      <c r="G14" s="167" t="s">
        <v>177</v>
      </c>
      <c r="H14" s="167">
        <f t="shared" si="0"/>
        <v>1</v>
      </c>
    </row>
    <row r="15" spans="1:8" s="137" customFormat="1" ht="66" x14ac:dyDescent="0.2">
      <c r="A15" s="116"/>
      <c r="B15" s="170" t="s">
        <v>255</v>
      </c>
      <c r="C15" s="142" t="s">
        <v>364</v>
      </c>
      <c r="D15" s="126" t="s">
        <v>337</v>
      </c>
      <c r="E15" s="57"/>
      <c r="F15" s="167"/>
      <c r="G15" s="167" t="s">
        <v>179</v>
      </c>
      <c r="H15" s="167">
        <f t="shared" si="0"/>
        <v>1</v>
      </c>
    </row>
    <row r="16" spans="1:8" s="83" customFormat="1" ht="15" x14ac:dyDescent="0.2">
      <c r="A16" s="119"/>
      <c r="B16" s="170">
        <v>10</v>
      </c>
      <c r="C16" s="122" t="s">
        <v>9</v>
      </c>
      <c r="D16" s="123"/>
      <c r="E16" s="128"/>
      <c r="F16" s="129"/>
      <c r="G16" s="129"/>
      <c r="H16" s="129"/>
    </row>
    <row r="17" spans="1:8" s="137" customFormat="1" ht="102" x14ac:dyDescent="0.2">
      <c r="A17" s="116"/>
      <c r="B17" s="167" t="s">
        <v>100</v>
      </c>
      <c r="C17" s="126" t="s">
        <v>256</v>
      </c>
      <c r="D17" s="171" t="s">
        <v>338</v>
      </c>
      <c r="E17" s="57"/>
      <c r="F17" s="172"/>
      <c r="G17" s="172" t="s">
        <v>292</v>
      </c>
      <c r="H17" s="172">
        <f t="shared" si="0"/>
        <v>1</v>
      </c>
    </row>
    <row r="18" spans="1:8" s="137" customFormat="1" ht="76.5" x14ac:dyDescent="0.2">
      <c r="A18" s="116"/>
      <c r="B18" s="167" t="s">
        <v>101</v>
      </c>
      <c r="C18" s="126" t="s">
        <v>257</v>
      </c>
      <c r="D18" s="173" t="s">
        <v>258</v>
      </c>
      <c r="E18" s="57"/>
      <c r="F18" s="174" t="s">
        <v>102</v>
      </c>
      <c r="G18" s="174"/>
      <c r="H18" s="174">
        <f t="shared" si="0"/>
        <v>1</v>
      </c>
    </row>
    <row r="19" spans="1:8" s="137" customFormat="1" ht="115.5" thickBot="1" x14ac:dyDescent="0.25">
      <c r="A19" s="116"/>
      <c r="B19" s="167" t="s">
        <v>259</v>
      </c>
      <c r="C19" s="126" t="s">
        <v>260</v>
      </c>
      <c r="D19" s="173" t="s">
        <v>339</v>
      </c>
      <c r="E19" s="57"/>
      <c r="F19" s="174"/>
      <c r="G19" s="174" t="s">
        <v>183</v>
      </c>
      <c r="H19" s="174">
        <f t="shared" si="0"/>
        <v>1</v>
      </c>
    </row>
    <row r="20" spans="1:8" ht="19.5" thickBot="1" x14ac:dyDescent="0.25">
      <c r="A20" s="116"/>
      <c r="B20" s="175"/>
      <c r="C20" s="146"/>
      <c r="D20" s="204" t="s">
        <v>11</v>
      </c>
      <c r="E20" s="206">
        <f>+SUM(E6:E19)</f>
        <v>0</v>
      </c>
      <c r="F20" s="116"/>
      <c r="H20" s="206">
        <f>+SUM(H6:H19)</f>
        <v>11</v>
      </c>
    </row>
    <row r="21" spans="1:8" x14ac:dyDescent="0.2">
      <c r="A21" s="116"/>
      <c r="B21" s="175"/>
      <c r="C21" s="148"/>
      <c r="D21" s="148"/>
      <c r="E21" s="148"/>
      <c r="F21" s="116"/>
    </row>
    <row r="22" spans="1:8" ht="27.75" x14ac:dyDescent="0.2">
      <c r="A22" s="116"/>
      <c r="B22" s="86"/>
      <c r="C22" s="146" t="s">
        <v>365</v>
      </c>
      <c r="D22" s="148"/>
      <c r="E22" s="148"/>
      <c r="F22" s="116"/>
    </row>
    <row r="23" spans="1:8" ht="40.5" x14ac:dyDescent="0.2">
      <c r="B23" s="117"/>
      <c r="C23" s="148" t="s">
        <v>366</v>
      </c>
      <c r="D23" s="116"/>
      <c r="E23" s="116"/>
      <c r="F23" s="116"/>
    </row>
    <row r="26" spans="1:8" hidden="1" x14ac:dyDescent="0.2">
      <c r="D26" s="153" t="s">
        <v>20</v>
      </c>
    </row>
    <row r="27" spans="1:8" hidden="1" x14ac:dyDescent="0.2">
      <c r="C27" s="86"/>
      <c r="D27" s="154" t="s">
        <v>90</v>
      </c>
      <c r="E27" s="155">
        <f>+IF(MAX(E6:E7)=1,0,1)</f>
        <v>1</v>
      </c>
    </row>
    <row r="28" spans="1:8" hidden="1" x14ac:dyDescent="0.2">
      <c r="C28" s="86"/>
      <c r="D28" s="154" t="s">
        <v>91</v>
      </c>
      <c r="E28" s="155">
        <f>+IF(MAX(E9:E10)=1,0,1)</f>
        <v>1</v>
      </c>
    </row>
    <row r="29" spans="1:8" hidden="1" x14ac:dyDescent="0.2">
      <c r="C29" s="86"/>
      <c r="D29" s="154" t="s">
        <v>3</v>
      </c>
      <c r="E29" s="155">
        <f>+IF(MAX(E12:E15)=1,0,1)</f>
        <v>1</v>
      </c>
    </row>
    <row r="30" spans="1:8" hidden="1" x14ac:dyDescent="0.2">
      <c r="C30" s="86"/>
      <c r="D30" s="154" t="s">
        <v>9</v>
      </c>
      <c r="E30" s="155">
        <f>+IF(MAX(E17:E19)=1,0,1)</f>
        <v>1</v>
      </c>
    </row>
    <row r="31" spans="1:8" hidden="1" x14ac:dyDescent="0.2">
      <c r="C31" s="104"/>
      <c r="D31" s="158" t="s">
        <v>21</v>
      </c>
      <c r="E31" s="158">
        <f>+SUM(E27:E30)</f>
        <v>4</v>
      </c>
    </row>
    <row r="32" spans="1:8" hidden="1" x14ac:dyDescent="0.2"/>
    <row r="33" spans="2:6" hidden="1" x14ac:dyDescent="0.2"/>
    <row r="34" spans="2:6" hidden="1" x14ac:dyDescent="0.2">
      <c r="B34" s="86"/>
      <c r="C34" s="86"/>
      <c r="D34" s="160" t="s">
        <v>24</v>
      </c>
      <c r="E34" s="161"/>
    </row>
    <row r="35" spans="2:6" hidden="1" x14ac:dyDescent="0.2">
      <c r="B35" s="86"/>
      <c r="C35" s="86"/>
      <c r="D35" s="110" t="s">
        <v>25</v>
      </c>
      <c r="E35" s="162" t="s">
        <v>10</v>
      </c>
    </row>
    <row r="36" spans="2:6" hidden="1" x14ac:dyDescent="0.2">
      <c r="B36" s="86"/>
      <c r="C36" s="86"/>
      <c r="D36" s="111" t="s">
        <v>77</v>
      </c>
      <c r="E36" s="111">
        <v>0</v>
      </c>
    </row>
    <row r="37" spans="2:6" hidden="1" x14ac:dyDescent="0.2">
      <c r="B37" s="86"/>
      <c r="C37" s="86"/>
      <c r="D37" s="111" t="s">
        <v>78</v>
      </c>
      <c r="E37" s="111">
        <v>1</v>
      </c>
    </row>
    <row r="38" spans="2:6" hidden="1" x14ac:dyDescent="0.2">
      <c r="B38" s="86"/>
      <c r="C38" s="86"/>
      <c r="D38" s="157" t="s">
        <v>155</v>
      </c>
      <c r="E38" s="164" t="s">
        <v>13</v>
      </c>
    </row>
    <row r="39" spans="2:6" hidden="1" x14ac:dyDescent="0.2">
      <c r="B39" s="86"/>
      <c r="C39" s="86"/>
    </row>
    <row r="40" spans="2:6" hidden="1" x14ac:dyDescent="0.2">
      <c r="B40" s="86"/>
      <c r="C40" s="86"/>
    </row>
    <row r="41" spans="2:6" ht="38.25" hidden="1" x14ac:dyDescent="0.2">
      <c r="B41" s="86"/>
      <c r="C41" s="86"/>
      <c r="E41" s="165" t="s">
        <v>158</v>
      </c>
      <c r="F41" s="165" t="s">
        <v>157</v>
      </c>
    </row>
    <row r="42" spans="2:6" hidden="1" x14ac:dyDescent="0.2">
      <c r="B42" s="86"/>
      <c r="C42" s="86"/>
      <c r="D42" s="176" t="s">
        <v>156</v>
      </c>
      <c r="E42" s="157">
        <f>+COUNTIF(F6:F18,"X")</f>
        <v>1</v>
      </c>
      <c r="F42" s="157">
        <f>+COUNTIF(E6:E18,"N/A")</f>
        <v>0</v>
      </c>
    </row>
  </sheetData>
  <sheetProtection algorithmName="SHA-512" hashValue="27ylJvNpZuQLJoU+mGeh/04YJPGefBojStam/ZuS4og7B97+TMGDC/eX6u6qPRc9ZspgV2ekvyoJ2qbKsfGMEQ==" saltValue="MtUdLOiyBzHkDTitZi0daQ==" spinCount="100000" sheet="1" objects="1" scenarios="1" formatColumns="0" formatRows="0"/>
  <phoneticPr fontId="5" type="noConversion"/>
  <conditionalFormatting sqref="E6">
    <cfRule type="expression" dxfId="24" priority="5">
      <formula>+ISBLANK(E6)</formula>
    </cfRule>
  </conditionalFormatting>
  <conditionalFormatting sqref="E7">
    <cfRule type="expression" dxfId="23" priority="4">
      <formula>+ISBLANK(E7)</formula>
    </cfRule>
  </conditionalFormatting>
  <conditionalFormatting sqref="E9:E10">
    <cfRule type="expression" dxfId="22" priority="3">
      <formula>+ISBLANK(E9)</formula>
    </cfRule>
  </conditionalFormatting>
  <conditionalFormatting sqref="E12:E15">
    <cfRule type="expression" dxfId="21" priority="2">
      <formula>+ISBLANK(E12)</formula>
    </cfRule>
  </conditionalFormatting>
  <conditionalFormatting sqref="E17:E19">
    <cfRule type="expression" dxfId="20" priority="1">
      <formula>+ISBLANK(E17)</formula>
    </cfRule>
  </conditionalFormatting>
  <dataValidations count="2">
    <dataValidation type="list" allowBlank="1" showInputMessage="1" showErrorMessage="1" sqref="E12:E15 E6:E7 E9:E10 E17 E19" xr:uid="{00000000-0002-0000-0300-000000000000}">
      <formula1>$E$36:$E$37</formula1>
    </dataValidation>
    <dataValidation type="list" allowBlank="1" showInputMessage="1" showErrorMessage="1" prompt="En caso de que el requisito No Aplique (N/A) para la realidad de su establecimiento, usted debe de argumentar el porque con evidencia documentada" sqref="E18" xr:uid="{00000000-0002-0000-0300-000001000000}">
      <formula1>$E$36:$E$38</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H72"/>
  <sheetViews>
    <sheetView showGridLines="0" zoomScaleNormal="100" workbookViewId="0">
      <pane xSplit="3" ySplit="4" topLeftCell="D5" activePane="bottomRight" state="frozen"/>
      <selection pane="topRight" activeCell="D1" sqref="D1"/>
      <selection pane="bottomLeft" activeCell="A3" sqref="A3"/>
      <selection pane="bottomRight" activeCell="C7" sqref="C7"/>
    </sheetView>
  </sheetViews>
  <sheetFormatPr baseColWidth="10" defaultRowHeight="12.75" x14ac:dyDescent="0.2"/>
  <cols>
    <col min="1" max="1" width="4.28515625" style="86" bestFit="1" customWidth="1"/>
    <col min="2" max="2" width="4.42578125" style="87" bestFit="1" customWidth="1"/>
    <col min="3" max="3" width="80" style="115" customWidth="1"/>
    <col min="4" max="4" width="91.140625" style="85" customWidth="1"/>
    <col min="5" max="5" width="8.28515625" style="85" customWidth="1"/>
    <col min="6" max="6" width="7.7109375" style="86" hidden="1" customWidth="1"/>
    <col min="7" max="7" width="7.42578125" style="86" hidden="1" customWidth="1"/>
    <col min="8" max="8" width="9.42578125" style="83" hidden="1" customWidth="1"/>
    <col min="9" max="16384" width="11.42578125" style="86"/>
  </cols>
  <sheetData>
    <row r="2" spans="1:8" ht="15.75" x14ac:dyDescent="0.2">
      <c r="A2" s="116"/>
      <c r="B2" s="117"/>
      <c r="C2" s="84" t="s">
        <v>298</v>
      </c>
      <c r="D2" s="84"/>
      <c r="E2" s="118"/>
    </row>
    <row r="3" spans="1:8" x14ac:dyDescent="0.2">
      <c r="A3" s="116"/>
      <c r="B3" s="117"/>
      <c r="C3" s="148"/>
      <c r="D3" s="116"/>
      <c r="E3" s="116"/>
      <c r="F3" s="116"/>
    </row>
    <row r="4" spans="1:8" x14ac:dyDescent="0.2">
      <c r="A4" s="116"/>
      <c r="B4" s="92"/>
      <c r="C4" s="120" t="s">
        <v>296</v>
      </c>
      <c r="D4" s="120" t="s">
        <v>4</v>
      </c>
      <c r="E4" s="177" t="s">
        <v>10</v>
      </c>
      <c r="F4" s="120" t="s">
        <v>13</v>
      </c>
      <c r="G4" s="120" t="s">
        <v>55</v>
      </c>
      <c r="H4" s="120" t="s">
        <v>353</v>
      </c>
    </row>
    <row r="5" spans="1:8" x14ac:dyDescent="0.2">
      <c r="A5" s="116"/>
      <c r="B5" s="96">
        <v>11</v>
      </c>
      <c r="C5" s="178" t="s">
        <v>5</v>
      </c>
      <c r="D5" s="179"/>
      <c r="E5" s="129"/>
      <c r="F5" s="123"/>
      <c r="G5" s="123"/>
      <c r="H5" s="123"/>
    </row>
    <row r="6" spans="1:8" ht="140.25" x14ac:dyDescent="0.2">
      <c r="A6" s="116"/>
      <c r="B6" s="96" t="s">
        <v>103</v>
      </c>
      <c r="C6" s="180" t="s">
        <v>389</v>
      </c>
      <c r="D6" s="125" t="s">
        <v>390</v>
      </c>
      <c r="E6" s="57"/>
      <c r="F6" s="174"/>
      <c r="G6" s="125" t="s">
        <v>133</v>
      </c>
      <c r="H6" s="174">
        <f>IF(ISBLANK(E6),1,0)</f>
        <v>1</v>
      </c>
    </row>
    <row r="7" spans="1:8" ht="51" x14ac:dyDescent="0.2">
      <c r="A7" s="116"/>
      <c r="B7" s="96" t="s">
        <v>104</v>
      </c>
      <c r="C7" s="181" t="s">
        <v>261</v>
      </c>
      <c r="D7" s="182" t="s">
        <v>396</v>
      </c>
      <c r="E7" s="57"/>
      <c r="F7" s="174"/>
      <c r="G7" s="182" t="s">
        <v>134</v>
      </c>
      <c r="H7" s="207">
        <f t="shared" ref="H7:H39" si="0">IF(ISBLANK(E7),1,0)</f>
        <v>1</v>
      </c>
    </row>
    <row r="8" spans="1:8" ht="63.75" x14ac:dyDescent="0.2">
      <c r="A8" s="116"/>
      <c r="B8" s="96" t="s">
        <v>105</v>
      </c>
      <c r="C8" s="141" t="s">
        <v>262</v>
      </c>
      <c r="D8" s="101" t="s">
        <v>340</v>
      </c>
      <c r="E8" s="57"/>
      <c r="F8" s="183" t="s">
        <v>102</v>
      </c>
      <c r="G8" s="125" t="s">
        <v>135</v>
      </c>
      <c r="H8" s="174">
        <f t="shared" si="0"/>
        <v>1</v>
      </c>
    </row>
    <row r="9" spans="1:8" s="186" customFormat="1" ht="114.75" x14ac:dyDescent="0.2">
      <c r="A9" s="184"/>
      <c r="B9" s="96" t="s">
        <v>106</v>
      </c>
      <c r="C9" s="141" t="s">
        <v>263</v>
      </c>
      <c r="D9" s="185" t="s">
        <v>264</v>
      </c>
      <c r="E9" s="57"/>
      <c r="F9" s="183"/>
      <c r="G9" s="180" t="s">
        <v>133</v>
      </c>
      <c r="H9" s="208">
        <f t="shared" si="0"/>
        <v>1</v>
      </c>
    </row>
    <row r="10" spans="1:8" s="186" customFormat="1" ht="89.25" x14ac:dyDescent="0.2">
      <c r="A10" s="184"/>
      <c r="B10" s="96" t="s">
        <v>107</v>
      </c>
      <c r="C10" s="181" t="s">
        <v>341</v>
      </c>
      <c r="D10" s="180" t="s">
        <v>265</v>
      </c>
      <c r="E10" s="57"/>
      <c r="F10" s="183"/>
      <c r="G10" s="180" t="s">
        <v>133</v>
      </c>
      <c r="H10" s="208">
        <f t="shared" si="0"/>
        <v>1</v>
      </c>
    </row>
    <row r="11" spans="1:8" s="186" customFormat="1" ht="51" x14ac:dyDescent="0.2">
      <c r="A11" s="184"/>
      <c r="B11" s="96" t="s">
        <v>108</v>
      </c>
      <c r="C11" s="181" t="s">
        <v>266</v>
      </c>
      <c r="D11" s="180" t="s">
        <v>267</v>
      </c>
      <c r="E11" s="57"/>
      <c r="F11" s="183" t="s">
        <v>102</v>
      </c>
      <c r="G11" s="180" t="s">
        <v>133</v>
      </c>
      <c r="H11" s="208">
        <f t="shared" si="0"/>
        <v>1</v>
      </c>
    </row>
    <row r="12" spans="1:8" s="186" customFormat="1" ht="93" customHeight="1" x14ac:dyDescent="0.2">
      <c r="A12" s="184"/>
      <c r="B12" s="96" t="s">
        <v>109</v>
      </c>
      <c r="C12" s="181" t="s">
        <v>384</v>
      </c>
      <c r="D12" s="180" t="s">
        <v>268</v>
      </c>
      <c r="E12" s="57"/>
      <c r="F12" s="183"/>
      <c r="G12" s="180" t="s">
        <v>191</v>
      </c>
      <c r="H12" s="208">
        <f t="shared" si="0"/>
        <v>1</v>
      </c>
    </row>
    <row r="13" spans="1:8" x14ac:dyDescent="0.2">
      <c r="A13" s="116"/>
      <c r="B13" s="187">
        <v>12</v>
      </c>
      <c r="C13" s="178" t="s">
        <v>7</v>
      </c>
      <c r="D13" s="179"/>
      <c r="E13" s="129"/>
      <c r="F13" s="129"/>
      <c r="G13" s="179"/>
      <c r="H13" s="123"/>
    </row>
    <row r="14" spans="1:8" ht="140.25" x14ac:dyDescent="0.2">
      <c r="A14" s="116"/>
      <c r="B14" s="92" t="s">
        <v>110</v>
      </c>
      <c r="C14" s="180" t="s">
        <v>391</v>
      </c>
      <c r="D14" s="125" t="s">
        <v>392</v>
      </c>
      <c r="E14" s="57"/>
      <c r="F14" s="174"/>
      <c r="G14" s="125" t="s">
        <v>136</v>
      </c>
      <c r="H14" s="174">
        <f t="shared" si="0"/>
        <v>1</v>
      </c>
    </row>
    <row r="15" spans="1:8" ht="51" x14ac:dyDescent="0.2">
      <c r="A15" s="116"/>
      <c r="B15" s="187" t="s">
        <v>112</v>
      </c>
      <c r="C15" s="181" t="s">
        <v>269</v>
      </c>
      <c r="D15" s="182" t="s">
        <v>397</v>
      </c>
      <c r="E15" s="57"/>
      <c r="F15" s="174"/>
      <c r="G15" s="182" t="s">
        <v>137</v>
      </c>
      <c r="H15" s="207">
        <f t="shared" si="0"/>
        <v>1</v>
      </c>
    </row>
    <row r="16" spans="1:8" s="186" customFormat="1" ht="89.25" x14ac:dyDescent="0.2">
      <c r="A16" s="184"/>
      <c r="B16" s="187" t="s">
        <v>111</v>
      </c>
      <c r="C16" s="188" t="s">
        <v>270</v>
      </c>
      <c r="D16" s="189" t="s">
        <v>271</v>
      </c>
      <c r="E16" s="57"/>
      <c r="F16" s="174"/>
      <c r="G16" s="189" t="s">
        <v>136</v>
      </c>
      <c r="H16" s="207">
        <f t="shared" si="0"/>
        <v>1</v>
      </c>
    </row>
    <row r="17" spans="1:8" s="186" customFormat="1" ht="165.75" x14ac:dyDescent="0.2">
      <c r="A17" s="184"/>
      <c r="B17" s="92" t="s">
        <v>113</v>
      </c>
      <c r="C17" s="190" t="s">
        <v>272</v>
      </c>
      <c r="D17" s="185" t="s">
        <v>342</v>
      </c>
      <c r="E17" s="57"/>
      <c r="F17" s="183"/>
      <c r="G17" s="180" t="s">
        <v>136</v>
      </c>
      <c r="H17" s="208">
        <f t="shared" si="0"/>
        <v>1</v>
      </c>
    </row>
    <row r="18" spans="1:8" s="186" customFormat="1" ht="191.25" x14ac:dyDescent="0.2">
      <c r="A18" s="184"/>
      <c r="B18" s="187" t="s">
        <v>114</v>
      </c>
      <c r="C18" s="191" t="s">
        <v>273</v>
      </c>
      <c r="D18" s="180" t="s">
        <v>274</v>
      </c>
      <c r="E18" s="57"/>
      <c r="F18" s="183"/>
      <c r="G18" s="180" t="s">
        <v>136</v>
      </c>
      <c r="H18" s="208">
        <f t="shared" si="0"/>
        <v>1</v>
      </c>
    </row>
    <row r="19" spans="1:8" s="186" customFormat="1" ht="76.5" x14ac:dyDescent="0.2">
      <c r="A19" s="184"/>
      <c r="B19" s="187" t="s">
        <v>115</v>
      </c>
      <c r="C19" s="191" t="s">
        <v>275</v>
      </c>
      <c r="D19" s="180" t="s">
        <v>343</v>
      </c>
      <c r="E19" s="57"/>
      <c r="F19" s="183"/>
      <c r="G19" s="180" t="s">
        <v>138</v>
      </c>
      <c r="H19" s="208">
        <f t="shared" si="0"/>
        <v>1</v>
      </c>
    </row>
    <row r="20" spans="1:8" x14ac:dyDescent="0.2">
      <c r="A20" s="116"/>
      <c r="B20" s="96">
        <v>13</v>
      </c>
      <c r="C20" s="192" t="s">
        <v>201</v>
      </c>
      <c r="D20" s="179"/>
      <c r="E20" s="129"/>
      <c r="F20" s="129"/>
      <c r="G20" s="179"/>
      <c r="H20" s="123"/>
    </row>
    <row r="21" spans="1:8" ht="153" x14ac:dyDescent="0.2">
      <c r="A21" s="116"/>
      <c r="B21" s="96" t="s">
        <v>116</v>
      </c>
      <c r="C21" s="180" t="s">
        <v>393</v>
      </c>
      <c r="D21" s="189" t="s">
        <v>394</v>
      </c>
      <c r="E21" s="57"/>
      <c r="F21" s="174"/>
      <c r="G21" s="189" t="s">
        <v>139</v>
      </c>
      <c r="H21" s="207">
        <f t="shared" si="0"/>
        <v>1</v>
      </c>
    </row>
    <row r="22" spans="1:8" ht="63.75" x14ac:dyDescent="0.2">
      <c r="A22" s="116"/>
      <c r="B22" s="187" t="s">
        <v>117</v>
      </c>
      <c r="C22" s="181" t="s">
        <v>276</v>
      </c>
      <c r="D22" s="182" t="s">
        <v>398</v>
      </c>
      <c r="E22" s="57"/>
      <c r="F22" s="174"/>
      <c r="G22" s="182" t="s">
        <v>140</v>
      </c>
      <c r="H22" s="207">
        <f t="shared" si="0"/>
        <v>1</v>
      </c>
    </row>
    <row r="23" spans="1:8" ht="129.75" x14ac:dyDescent="0.2">
      <c r="A23" s="116"/>
      <c r="B23" s="96" t="s">
        <v>118</v>
      </c>
      <c r="C23" s="193" t="s">
        <v>367</v>
      </c>
      <c r="D23" s="189" t="s">
        <v>265</v>
      </c>
      <c r="E23" s="57"/>
      <c r="F23" s="174"/>
      <c r="G23" s="125" t="s">
        <v>141</v>
      </c>
      <c r="H23" s="174">
        <f t="shared" si="0"/>
        <v>1</v>
      </c>
    </row>
    <row r="24" spans="1:8" ht="140.25" x14ac:dyDescent="0.2">
      <c r="A24" s="116"/>
      <c r="B24" s="96" t="s">
        <v>119</v>
      </c>
      <c r="C24" s="193" t="s">
        <v>352</v>
      </c>
      <c r="D24" s="189" t="s">
        <v>277</v>
      </c>
      <c r="E24" s="57"/>
      <c r="F24" s="174"/>
      <c r="G24" s="125" t="s">
        <v>142</v>
      </c>
      <c r="H24" s="174">
        <f t="shared" si="0"/>
        <v>1</v>
      </c>
    </row>
    <row r="25" spans="1:8" ht="78.75" x14ac:dyDescent="0.2">
      <c r="A25" s="116"/>
      <c r="B25" s="187" t="s">
        <v>120</v>
      </c>
      <c r="C25" s="193" t="s">
        <v>368</v>
      </c>
      <c r="D25" s="189" t="s">
        <v>278</v>
      </c>
      <c r="E25" s="57"/>
      <c r="F25" s="174"/>
      <c r="G25" s="125" t="s">
        <v>143</v>
      </c>
      <c r="H25" s="174">
        <f t="shared" si="0"/>
        <v>1</v>
      </c>
    </row>
    <row r="26" spans="1:8" ht="91.5" x14ac:dyDescent="0.2">
      <c r="A26" s="116"/>
      <c r="B26" s="96" t="s">
        <v>121</v>
      </c>
      <c r="C26" s="193" t="s">
        <v>369</v>
      </c>
      <c r="D26" s="125" t="s">
        <v>344</v>
      </c>
      <c r="E26" s="57"/>
      <c r="F26" s="174"/>
      <c r="G26" s="125" t="s">
        <v>144</v>
      </c>
      <c r="H26" s="174">
        <f t="shared" si="0"/>
        <v>1</v>
      </c>
    </row>
    <row r="27" spans="1:8" ht="63.75" x14ac:dyDescent="0.2">
      <c r="A27" s="116"/>
      <c r="B27" s="96" t="s">
        <v>122</v>
      </c>
      <c r="C27" s="193" t="s">
        <v>279</v>
      </c>
      <c r="D27" s="125" t="s">
        <v>280</v>
      </c>
      <c r="E27" s="57"/>
      <c r="F27" s="174"/>
      <c r="G27" s="125" t="s">
        <v>145</v>
      </c>
      <c r="H27" s="174">
        <f t="shared" si="0"/>
        <v>1</v>
      </c>
    </row>
    <row r="28" spans="1:8" s="85" customFormat="1" x14ac:dyDescent="0.2">
      <c r="A28" s="116"/>
      <c r="B28" s="170">
        <v>14</v>
      </c>
      <c r="C28" s="178" t="s">
        <v>8</v>
      </c>
      <c r="D28" s="179"/>
      <c r="E28" s="129"/>
      <c r="F28" s="129"/>
      <c r="G28" s="179"/>
      <c r="H28" s="123"/>
    </row>
    <row r="29" spans="1:8" s="85" customFormat="1" ht="81" customHeight="1" x14ac:dyDescent="0.2">
      <c r="A29" s="116"/>
      <c r="B29" s="172" t="s">
        <v>123</v>
      </c>
      <c r="C29" s="180" t="s">
        <v>395</v>
      </c>
      <c r="D29" s="182" t="s">
        <v>345</v>
      </c>
      <c r="E29" s="57"/>
      <c r="F29" s="174"/>
      <c r="G29" s="194" t="s">
        <v>146</v>
      </c>
      <c r="H29" s="174">
        <f t="shared" si="0"/>
        <v>1</v>
      </c>
    </row>
    <row r="30" spans="1:8" s="85" customFormat="1" ht="63.75" x14ac:dyDescent="0.2">
      <c r="A30" s="116"/>
      <c r="B30" s="172" t="s">
        <v>124</v>
      </c>
      <c r="C30" s="181" t="s">
        <v>346</v>
      </c>
      <c r="D30" s="182" t="s">
        <v>281</v>
      </c>
      <c r="E30" s="57"/>
      <c r="F30" s="174"/>
      <c r="G30" s="182" t="s">
        <v>147</v>
      </c>
      <c r="H30" s="207">
        <f t="shared" si="0"/>
        <v>1</v>
      </c>
    </row>
    <row r="31" spans="1:8" s="85" customFormat="1" ht="38.25" x14ac:dyDescent="0.2">
      <c r="A31" s="116"/>
      <c r="B31" s="172" t="s">
        <v>125</v>
      </c>
      <c r="C31" s="181" t="s">
        <v>282</v>
      </c>
      <c r="D31" s="182" t="s">
        <v>283</v>
      </c>
      <c r="E31" s="57"/>
      <c r="F31" s="174"/>
      <c r="G31" s="182" t="s">
        <v>148</v>
      </c>
      <c r="H31" s="207">
        <f t="shared" si="0"/>
        <v>1</v>
      </c>
    </row>
    <row r="32" spans="1:8" x14ac:dyDescent="0.2">
      <c r="A32" s="116"/>
      <c r="B32" s="96">
        <v>15</v>
      </c>
      <c r="C32" s="178" t="s">
        <v>6</v>
      </c>
      <c r="D32" s="179"/>
      <c r="E32" s="129"/>
      <c r="F32" s="129"/>
      <c r="G32" s="179"/>
      <c r="H32" s="123"/>
    </row>
    <row r="33" spans="1:8" ht="53.25" x14ac:dyDescent="0.2">
      <c r="A33" s="116"/>
      <c r="B33" s="195" t="s">
        <v>126</v>
      </c>
      <c r="C33" s="182" t="s">
        <v>370</v>
      </c>
      <c r="D33" s="196" t="s">
        <v>284</v>
      </c>
      <c r="E33" s="57"/>
      <c r="F33" s="172"/>
      <c r="G33" s="196" t="s">
        <v>149</v>
      </c>
      <c r="H33" s="209">
        <f t="shared" si="0"/>
        <v>1</v>
      </c>
    </row>
    <row r="34" spans="1:8" s="85" customFormat="1" ht="51" x14ac:dyDescent="0.2">
      <c r="A34" s="116"/>
      <c r="B34" s="172" t="s">
        <v>127</v>
      </c>
      <c r="C34" s="181" t="s">
        <v>291</v>
      </c>
      <c r="D34" s="182" t="s">
        <v>347</v>
      </c>
      <c r="E34" s="57"/>
      <c r="F34" s="174"/>
      <c r="G34" s="182" t="s">
        <v>150</v>
      </c>
      <c r="H34" s="207">
        <f t="shared" si="0"/>
        <v>1</v>
      </c>
    </row>
    <row r="35" spans="1:8" s="85" customFormat="1" ht="89.25" x14ac:dyDescent="0.2">
      <c r="A35" s="116"/>
      <c r="B35" s="195" t="s">
        <v>128</v>
      </c>
      <c r="C35" s="181" t="s">
        <v>348</v>
      </c>
      <c r="D35" s="182" t="s">
        <v>349</v>
      </c>
      <c r="E35" s="57"/>
      <c r="F35" s="174"/>
      <c r="G35" s="182" t="s">
        <v>151</v>
      </c>
      <c r="H35" s="207">
        <f t="shared" si="0"/>
        <v>1</v>
      </c>
    </row>
    <row r="36" spans="1:8" s="85" customFormat="1" ht="76.5" x14ac:dyDescent="0.2">
      <c r="A36" s="116"/>
      <c r="B36" s="195" t="s">
        <v>129</v>
      </c>
      <c r="C36" s="196" t="s">
        <v>371</v>
      </c>
      <c r="D36" s="182" t="s">
        <v>285</v>
      </c>
      <c r="E36" s="57"/>
      <c r="F36" s="174"/>
      <c r="G36" s="182" t="s">
        <v>152</v>
      </c>
      <c r="H36" s="207">
        <f t="shared" si="0"/>
        <v>1</v>
      </c>
    </row>
    <row r="37" spans="1:8" s="85" customFormat="1" ht="25.5" x14ac:dyDescent="0.2">
      <c r="A37" s="116"/>
      <c r="B37" s="172" t="s">
        <v>130</v>
      </c>
      <c r="C37" s="181" t="s">
        <v>286</v>
      </c>
      <c r="D37" s="182" t="s">
        <v>287</v>
      </c>
      <c r="E37" s="57"/>
      <c r="F37" s="174"/>
      <c r="G37" s="182"/>
      <c r="H37" s="207">
        <f t="shared" si="0"/>
        <v>1</v>
      </c>
    </row>
    <row r="38" spans="1:8" s="85" customFormat="1" ht="38.25" x14ac:dyDescent="0.2">
      <c r="A38" s="116"/>
      <c r="B38" s="195" t="s">
        <v>131</v>
      </c>
      <c r="C38" s="181" t="s">
        <v>288</v>
      </c>
      <c r="D38" s="182" t="s">
        <v>283</v>
      </c>
      <c r="E38" s="57"/>
      <c r="F38" s="174"/>
      <c r="G38" s="182" t="s">
        <v>153</v>
      </c>
      <c r="H38" s="207">
        <f t="shared" si="0"/>
        <v>1</v>
      </c>
    </row>
    <row r="39" spans="1:8" s="85" customFormat="1" ht="128.25" thickBot="1" x14ac:dyDescent="0.25">
      <c r="A39" s="116"/>
      <c r="B39" s="195" t="s">
        <v>132</v>
      </c>
      <c r="C39" s="182" t="s">
        <v>289</v>
      </c>
      <c r="D39" s="182" t="s">
        <v>350</v>
      </c>
      <c r="E39" s="57"/>
      <c r="F39" s="174"/>
      <c r="G39" s="182" t="s">
        <v>290</v>
      </c>
      <c r="H39" s="209">
        <f t="shared" si="0"/>
        <v>1</v>
      </c>
    </row>
    <row r="40" spans="1:8" s="85" customFormat="1" ht="19.5" thickBot="1" x14ac:dyDescent="0.35">
      <c r="A40" s="116"/>
      <c r="B40" s="197"/>
      <c r="C40" s="104"/>
      <c r="D40" s="198" t="s">
        <v>11</v>
      </c>
      <c r="E40" s="199">
        <f>+SUM(E6:E39)</f>
        <v>0</v>
      </c>
      <c r="F40" s="116"/>
      <c r="H40" s="199">
        <f>+SUM(H6:H39)</f>
        <v>30</v>
      </c>
    </row>
    <row r="41" spans="1:8" s="85" customFormat="1" x14ac:dyDescent="0.2">
      <c r="A41" s="116"/>
      <c r="B41" s="197"/>
      <c r="C41" s="104"/>
      <c r="F41" s="116"/>
      <c r="H41" s="103"/>
    </row>
    <row r="42" spans="1:8" s="85" customFormat="1" ht="15" x14ac:dyDescent="0.2">
      <c r="B42" s="197"/>
      <c r="C42" s="104" t="s">
        <v>372</v>
      </c>
      <c r="H42" s="103"/>
    </row>
    <row r="43" spans="1:8" s="85" customFormat="1" ht="27.75" x14ac:dyDescent="0.2">
      <c r="B43" s="197"/>
      <c r="C43" s="104" t="s">
        <v>373</v>
      </c>
      <c r="H43" s="103"/>
    </row>
    <row r="44" spans="1:8" s="85" customFormat="1" ht="53.25" x14ac:dyDescent="0.2">
      <c r="B44" s="197"/>
      <c r="C44" s="200" t="s">
        <v>374</v>
      </c>
      <c r="H44" s="103"/>
    </row>
    <row r="45" spans="1:8" s="85" customFormat="1" ht="66" x14ac:dyDescent="0.2">
      <c r="B45" s="197"/>
      <c r="C45" s="200" t="s">
        <v>375</v>
      </c>
      <c r="H45" s="103"/>
    </row>
    <row r="46" spans="1:8" s="85" customFormat="1" ht="40.5" x14ac:dyDescent="0.2">
      <c r="B46" s="197"/>
      <c r="C46" s="200" t="s">
        <v>376</v>
      </c>
      <c r="H46" s="103"/>
    </row>
    <row r="47" spans="1:8" s="85" customFormat="1" ht="40.5" x14ac:dyDescent="0.2">
      <c r="B47" s="197"/>
      <c r="C47" s="200" t="s">
        <v>377</v>
      </c>
      <c r="H47" s="103"/>
    </row>
    <row r="48" spans="1:8" s="85" customFormat="1" x14ac:dyDescent="0.2">
      <c r="B48" s="197"/>
      <c r="C48" s="200"/>
      <c r="H48" s="103"/>
    </row>
    <row r="49" spans="1:8" s="85" customFormat="1" x14ac:dyDescent="0.2">
      <c r="B49" s="197"/>
      <c r="C49" s="104"/>
      <c r="H49" s="103"/>
    </row>
    <row r="50" spans="1:8" s="85" customFormat="1" hidden="1" x14ac:dyDescent="0.2">
      <c r="B50" s="197"/>
      <c r="C50" s="201"/>
      <c r="D50" s="202" t="s">
        <v>20</v>
      </c>
      <c r="H50" s="103"/>
    </row>
    <row r="51" spans="1:8" s="85" customFormat="1" hidden="1" x14ac:dyDescent="0.2">
      <c r="B51" s="197"/>
      <c r="D51" s="155" t="s">
        <v>5</v>
      </c>
      <c r="E51" s="155">
        <f>+IF(MAX(E6:E12)=1,0,1)</f>
        <v>1</v>
      </c>
      <c r="H51" s="103"/>
    </row>
    <row r="52" spans="1:8" s="85" customFormat="1" hidden="1" x14ac:dyDescent="0.2">
      <c r="B52" s="197"/>
      <c r="C52" s="104"/>
      <c r="D52" s="155" t="s">
        <v>7</v>
      </c>
      <c r="E52" s="155">
        <f>+IF(MAX(E14:E19)=1,0,1)</f>
        <v>1</v>
      </c>
      <c r="H52" s="103"/>
    </row>
    <row r="53" spans="1:8" s="85" customFormat="1" hidden="1" x14ac:dyDescent="0.2">
      <c r="B53" s="197"/>
      <c r="C53" s="104"/>
      <c r="D53" s="155" t="s">
        <v>201</v>
      </c>
      <c r="E53" s="155">
        <f>+IF(MAX(E21:E27)=1,0,1)</f>
        <v>1</v>
      </c>
      <c r="H53" s="103"/>
    </row>
    <row r="54" spans="1:8" s="85" customFormat="1" hidden="1" x14ac:dyDescent="0.2">
      <c r="B54" s="197"/>
      <c r="C54" s="104"/>
      <c r="D54" s="155" t="s">
        <v>154</v>
      </c>
      <c r="E54" s="155">
        <f>+IF(MAX(E29:E31)=1,0,1)</f>
        <v>1</v>
      </c>
      <c r="H54" s="103"/>
    </row>
    <row r="55" spans="1:8" s="85" customFormat="1" hidden="1" x14ac:dyDescent="0.2">
      <c r="B55" s="197"/>
      <c r="C55" s="104"/>
      <c r="D55" s="155" t="s">
        <v>6</v>
      </c>
      <c r="E55" s="155">
        <f>+IF(MAX(E33:E39)=1,0,1)</f>
        <v>1</v>
      </c>
      <c r="H55" s="103"/>
    </row>
    <row r="56" spans="1:8" s="85" customFormat="1" hidden="1" x14ac:dyDescent="0.2">
      <c r="B56" s="197"/>
      <c r="C56" s="104"/>
      <c r="D56" s="158" t="s">
        <v>21</v>
      </c>
      <c r="E56" s="158">
        <f>+SUM(E51:E55)</f>
        <v>5</v>
      </c>
      <c r="H56" s="103"/>
    </row>
    <row r="57" spans="1:8" s="85" customFormat="1" ht="15" hidden="1" x14ac:dyDescent="0.2">
      <c r="B57" s="203"/>
      <c r="H57" s="103"/>
    </row>
    <row r="58" spans="1:8" s="85" customFormat="1" hidden="1" x14ac:dyDescent="0.2">
      <c r="B58" s="197"/>
      <c r="C58" s="104"/>
      <c r="H58" s="103"/>
    </row>
    <row r="59" spans="1:8" s="85" customFormat="1" hidden="1" x14ac:dyDescent="0.2">
      <c r="B59" s="197"/>
      <c r="C59" s="104"/>
      <c r="D59" s="160" t="s">
        <v>24</v>
      </c>
      <c r="E59" s="161"/>
      <c r="H59" s="103"/>
    </row>
    <row r="60" spans="1:8" s="85" customFormat="1" hidden="1" x14ac:dyDescent="0.2">
      <c r="B60" s="197"/>
      <c r="C60" s="104"/>
      <c r="D60" s="110" t="s">
        <v>25</v>
      </c>
      <c r="E60" s="162" t="s">
        <v>10</v>
      </c>
      <c r="H60" s="103"/>
    </row>
    <row r="61" spans="1:8" s="85" customFormat="1" hidden="1" x14ac:dyDescent="0.2">
      <c r="B61" s="197"/>
      <c r="C61" s="104"/>
      <c r="D61" s="111" t="s">
        <v>77</v>
      </c>
      <c r="E61" s="111">
        <v>0</v>
      </c>
      <c r="H61" s="103"/>
    </row>
    <row r="62" spans="1:8" s="85" customFormat="1" hidden="1" x14ac:dyDescent="0.2">
      <c r="B62" s="197"/>
      <c r="C62" s="104"/>
      <c r="D62" s="111" t="s">
        <v>78</v>
      </c>
      <c r="E62" s="111">
        <v>1</v>
      </c>
      <c r="H62" s="103"/>
    </row>
    <row r="63" spans="1:8" hidden="1" x14ac:dyDescent="0.2">
      <c r="D63" s="157" t="s">
        <v>155</v>
      </c>
      <c r="E63" s="164" t="s">
        <v>13</v>
      </c>
    </row>
    <row r="64" spans="1:8" hidden="1" x14ac:dyDescent="0.2">
      <c r="A64" s="116"/>
      <c r="B64" s="117"/>
      <c r="C64" s="148"/>
    </row>
    <row r="65" spans="1:6" ht="38.25" hidden="1" x14ac:dyDescent="0.2">
      <c r="A65" s="116"/>
      <c r="B65" s="117"/>
      <c r="C65" s="148"/>
      <c r="E65" s="165" t="s">
        <v>158</v>
      </c>
      <c r="F65" s="165" t="s">
        <v>157</v>
      </c>
    </row>
    <row r="66" spans="1:6" hidden="1" x14ac:dyDescent="0.2">
      <c r="A66" s="116"/>
      <c r="B66" s="117"/>
      <c r="C66" s="148"/>
      <c r="D66" s="176" t="s">
        <v>156</v>
      </c>
      <c r="E66" s="157">
        <f>+COUNTIF(F6:F39,"X")</f>
        <v>2</v>
      </c>
      <c r="F66" s="157">
        <f>+COUNTIF(E6:E39,"N/A")</f>
        <v>0</v>
      </c>
    </row>
    <row r="67" spans="1:6" x14ac:dyDescent="0.2">
      <c r="A67" s="116"/>
      <c r="B67" s="117"/>
      <c r="C67" s="148"/>
    </row>
    <row r="68" spans="1:6" x14ac:dyDescent="0.2">
      <c r="A68" s="116"/>
      <c r="B68" s="117"/>
      <c r="C68" s="148"/>
    </row>
    <row r="69" spans="1:6" x14ac:dyDescent="0.2">
      <c r="A69" s="116"/>
      <c r="B69" s="117"/>
      <c r="C69" s="148"/>
    </row>
    <row r="70" spans="1:6" x14ac:dyDescent="0.2">
      <c r="A70" s="116"/>
      <c r="B70" s="117"/>
      <c r="C70" s="148"/>
    </row>
    <row r="71" spans="1:6" x14ac:dyDescent="0.2">
      <c r="A71" s="116"/>
      <c r="B71" s="117"/>
      <c r="C71" s="148"/>
    </row>
    <row r="72" spans="1:6" x14ac:dyDescent="0.2">
      <c r="A72" s="116"/>
      <c r="B72" s="117"/>
      <c r="C72" s="148"/>
    </row>
  </sheetData>
  <sheetProtection algorithmName="SHA-512" hashValue="fZVorw4ezKBzM0x6Pu8Lqcd/e72mqdlcd2FhnWLwumDZxep0oa137Po65tKcrY16vl3B6IdWJ3DQGHBtl/PDYw==" saltValue="0WcyRVqltrBeciDBQH9Hyw==" spinCount="100000" sheet="1" objects="1" scenarios="1" formatColumns="0" formatRows="0"/>
  <phoneticPr fontId="5" type="noConversion"/>
  <conditionalFormatting sqref="E6">
    <cfRule type="expression" dxfId="19" priority="6">
      <formula>+ISBLANK(E6)</formula>
    </cfRule>
  </conditionalFormatting>
  <conditionalFormatting sqref="E7:E12">
    <cfRule type="expression" dxfId="18" priority="5">
      <formula>+ISBLANK(E7)</formula>
    </cfRule>
  </conditionalFormatting>
  <conditionalFormatting sqref="E14:E19">
    <cfRule type="expression" dxfId="17" priority="4">
      <formula>+ISBLANK(E14)</formula>
    </cfRule>
  </conditionalFormatting>
  <conditionalFormatting sqref="E21:E27">
    <cfRule type="expression" dxfId="16" priority="3">
      <formula>+ISBLANK(E21)</formula>
    </cfRule>
  </conditionalFormatting>
  <conditionalFormatting sqref="E29:E31">
    <cfRule type="expression" dxfId="15" priority="2">
      <formula>+ISBLANK(E29)</formula>
    </cfRule>
  </conditionalFormatting>
  <conditionalFormatting sqref="E33:E39">
    <cfRule type="expression" dxfId="14" priority="1">
      <formula>+ISBLANK(E33)</formula>
    </cfRule>
  </conditionalFormatting>
  <dataValidations count="2">
    <dataValidation type="list" allowBlank="1" showInputMessage="1" showErrorMessage="1" sqref="E14:E19 E21:E27 E9:E10 E6:E7 E29:E31 E12 E33:E39" xr:uid="{00000000-0002-0000-0400-000000000000}">
      <formula1>$E$61:$E$62</formula1>
    </dataValidation>
    <dataValidation type="list" allowBlank="1" showInputMessage="1" showErrorMessage="1" prompt="En caso de que el requisito No Aplique (N/A) para la realidad de su establecimiento, usted debe de argumentar el porque con evidencia documentada" sqref="E8 E11" xr:uid="{00000000-0002-0000-0400-000001000000}">
      <formula1>$E$61:$E$63</formula1>
    </dataValidation>
  </dataValidations>
  <pageMargins left="0.75" right="0.75" top="1" bottom="1"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K19"/>
  <sheetViews>
    <sheetView showGridLines="0" zoomScale="120" zoomScaleNormal="120" workbookViewId="0">
      <pane ySplit="2" topLeftCell="A3" activePane="bottomLeft" state="frozen"/>
      <selection pane="bottomLeft" activeCell="C13" sqref="C13"/>
    </sheetView>
  </sheetViews>
  <sheetFormatPr baseColWidth="10" defaultRowHeight="12.75" x14ac:dyDescent="0.2"/>
  <cols>
    <col min="1" max="1" width="4.140625" style="3" customWidth="1"/>
    <col min="2" max="5" width="23.140625" style="3" customWidth="1"/>
    <col min="6" max="6" width="14.7109375" style="3" bestFit="1" customWidth="1"/>
    <col min="7" max="8" width="12.140625" style="3" customWidth="1"/>
    <col min="9" max="9" width="7.5703125" style="3" customWidth="1"/>
    <col min="10" max="10" width="31" style="3" customWidth="1"/>
    <col min="11" max="11" width="26.5703125" style="3" bestFit="1" customWidth="1"/>
    <col min="12" max="16384" width="11.42578125" style="3"/>
  </cols>
  <sheetData>
    <row r="1" spans="1:11" s="1" customFormat="1" ht="19.5" thickBot="1" x14ac:dyDescent="0.35">
      <c r="A1" s="15"/>
      <c r="B1" s="63" t="s">
        <v>421</v>
      </c>
      <c r="C1" s="63"/>
      <c r="D1" s="63"/>
      <c r="E1" s="63"/>
      <c r="F1" s="63"/>
      <c r="G1" s="63"/>
      <c r="H1" s="63"/>
      <c r="I1" s="63"/>
      <c r="J1" s="63"/>
      <c r="K1" s="15"/>
    </row>
    <row r="2" spans="1:11" s="1" customFormat="1" ht="19.5" thickBot="1" x14ac:dyDescent="0.35">
      <c r="A2" s="15"/>
      <c r="B2" s="245" t="s">
        <v>313</v>
      </c>
      <c r="C2" s="246"/>
      <c r="D2" s="76"/>
      <c r="E2" s="16"/>
      <c r="F2" s="15"/>
      <c r="G2" s="15"/>
      <c r="H2" s="15"/>
      <c r="I2" s="15"/>
      <c r="J2" s="15"/>
      <c r="K2" s="15"/>
    </row>
    <row r="4" spans="1:11" x14ac:dyDescent="0.2">
      <c r="B4" s="3" t="s">
        <v>312</v>
      </c>
    </row>
    <row r="5" spans="1:11" x14ac:dyDescent="0.2">
      <c r="B5" s="78" t="s">
        <v>161</v>
      </c>
      <c r="C5" s="78" t="s">
        <v>162</v>
      </c>
      <c r="D5" s="78" t="s">
        <v>163</v>
      </c>
    </row>
    <row r="6" spans="1:11" x14ac:dyDescent="0.2">
      <c r="B6" s="79">
        <v>0.5</v>
      </c>
      <c r="C6" s="79">
        <v>0.65</v>
      </c>
      <c r="D6" s="79">
        <v>0.9</v>
      </c>
    </row>
    <row r="8" spans="1:11" ht="13.5" customHeight="1" x14ac:dyDescent="0.2"/>
    <row r="9" spans="1:11" x14ac:dyDescent="0.2">
      <c r="C9" s="240" t="s">
        <v>29</v>
      </c>
      <c r="D9" s="240"/>
      <c r="E9" s="240"/>
    </row>
    <row r="10" spans="1:11" x14ac:dyDescent="0.2">
      <c r="B10" s="5" t="s">
        <v>30</v>
      </c>
      <c r="C10" s="81" t="s">
        <v>10</v>
      </c>
      <c r="D10" s="75" t="s">
        <v>311</v>
      </c>
      <c r="E10" s="81" t="s">
        <v>31</v>
      </c>
      <c r="F10" s="75"/>
    </row>
    <row r="11" spans="1:11" x14ac:dyDescent="0.2">
      <c r="B11" s="6" t="s">
        <v>32</v>
      </c>
      <c r="C11" s="35">
        <f>+Económicos!E26</f>
        <v>0</v>
      </c>
      <c r="D11" s="80">
        <f>+Distinción!C11/Calculos!J14</f>
        <v>0</v>
      </c>
      <c r="E11" s="35" t="str">
        <f>+IF(Calculos!C21=0,"SIN DISTINCION",IF(Calculos!C21=1,"NIVEL 1",IF(Calculos!C21=2,"NIVEL 2","NIVEL 3")))</f>
        <v>SIN DISTINCION</v>
      </c>
    </row>
    <row r="12" spans="1:11" x14ac:dyDescent="0.2">
      <c r="B12" s="6" t="s">
        <v>15</v>
      </c>
      <c r="C12" s="35">
        <f>+'Socio-culturales'!E20</f>
        <v>0</v>
      </c>
      <c r="D12" s="80">
        <f>+Distinción!C12/Calculos!J15</f>
        <v>0</v>
      </c>
      <c r="E12" s="35" t="str">
        <f>+IF(Calculos!C22=0,"SIN DISTINCION",IF(Calculos!C22=1,"NIVEL 1",IF(Calculos!C22=2,"NIVEL 2","NIVEL 3")))</f>
        <v>SIN DISTINCION</v>
      </c>
    </row>
    <row r="13" spans="1:11" x14ac:dyDescent="0.2">
      <c r="B13" s="6" t="s">
        <v>16</v>
      </c>
      <c r="C13" s="35">
        <f>+Medioambientales!E40</f>
        <v>0</v>
      </c>
      <c r="D13" s="80">
        <f>+Distinción!C13/Calculos!J16</f>
        <v>0</v>
      </c>
      <c r="E13" s="35" t="str">
        <f>+IF(Calculos!C23=0,"SIN DISTINCION",IF(Calculos!C23=1,"NIVEL 1",IF(Calculos!C23=2,"NIVEL 2","NIVEL 3")))</f>
        <v>SIN DISTINCION</v>
      </c>
    </row>
    <row r="15" spans="1:11" x14ac:dyDescent="0.2">
      <c r="B15" s="10" t="s">
        <v>20</v>
      </c>
      <c r="C15" s="35" t="str">
        <f>+IF(Calculos!C24&lt;2,"NO APLICA",Calculos!D25)</f>
        <v>NO APLICA</v>
      </c>
      <c r="D15" s="77"/>
    </row>
    <row r="17" spans="2:7" x14ac:dyDescent="0.2">
      <c r="G17" s="56"/>
    </row>
    <row r="18" spans="2:7" ht="23.25" x14ac:dyDescent="0.35">
      <c r="B18" s="241" t="s">
        <v>186</v>
      </c>
      <c r="C18" s="241"/>
      <c r="D18" s="241"/>
      <c r="E18" s="241"/>
    </row>
    <row r="19" spans="2:7" ht="51.75" customHeight="1" x14ac:dyDescent="0.2">
      <c r="B19" s="242" t="str">
        <f>+IF('Requisitos Obligatorios'!G10=5,IF(Calculos!C26&gt;0,"Para postular al Sello S debes CONTESTAR los 57 criterios de evaluacion",Calculos!B30),"Para postular al Sello S debes cumplir con TODOS los requisitos obligatorios")</f>
        <v>Para postular al Sello S debes cumplir con TODOS los requisitos obligatorios</v>
      </c>
      <c r="C19" s="243"/>
      <c r="D19" s="243"/>
      <c r="E19" s="244"/>
    </row>
  </sheetData>
  <sheetProtection algorithmName="SHA-512" hashValue="P7KeygI/yBaydi/JTeUVVz2bNaUSNwDBNjJbHZHSvRE5+0vS721Xc57h99C+jebnk2HCV6q3BsxnpozlER0tSA==" saltValue="uxHhfm94uHupMfDlw8NBRA==" spinCount="100000" sheet="1" objects="1" scenarios="1"/>
  <mergeCells count="4">
    <mergeCell ref="C9:E9"/>
    <mergeCell ref="B18:E18"/>
    <mergeCell ref="B19:E19"/>
    <mergeCell ref="B2:C2"/>
  </mergeCells>
  <conditionalFormatting sqref="B19 E11:E13">
    <cfRule type="containsText" dxfId="13" priority="13" operator="containsText" text="NIVEL 3">
      <formula>NOT(ISERROR(SEARCH("NIVEL 3",B11)))</formula>
    </cfRule>
    <cfRule type="containsText" dxfId="12" priority="14" operator="containsText" text="NIVEL 2">
      <formula>NOT(ISERROR(SEARCH("NIVEL 2",B11)))</formula>
    </cfRule>
    <cfRule type="containsText" dxfId="11" priority="15" operator="containsText" text="NIVEL 1">
      <formula>NOT(ISERROR(SEARCH("NIVEL 1",B11)))</formula>
    </cfRule>
    <cfRule type="containsText" dxfId="10" priority="16" operator="containsText" text="SIN DISTINCION">
      <formula>NOT(ISERROR(SEARCH("SIN DISTINCION",B11)))</formula>
    </cfRule>
  </conditionalFormatting>
  <conditionalFormatting sqref="C15:D15">
    <cfRule type="containsText" dxfId="9" priority="3" operator="containsText" text="CUMPLE">
      <formula>NOT(ISERROR(SEARCH("CUMPLE",C15)))</formula>
    </cfRule>
    <cfRule type="containsText" dxfId="8" priority="4" operator="containsText" text="NO CUMPLE">
      <formula>NOT(ISERROR(SEARCH("NO CUMPLE",C15)))</formula>
    </cfRule>
  </conditionalFormatting>
  <conditionalFormatting sqref="C15:D15">
    <cfRule type="containsText" dxfId="7" priority="1" operator="containsText" text="SI CUMPLE">
      <formula>NOT(ISERROR(SEARCH("SI CUMPLE",C15)))</formula>
    </cfRule>
    <cfRule type="containsText" dxfId="6" priority="2" operator="containsText" text="NO CUMPLE">
      <formula>NOT(ISERROR(SEARCH("NO CUMPLE",C15)))</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A1:AJ29"/>
  <sheetViews>
    <sheetView showGridLines="0" zoomScale="110" zoomScaleNormal="110" workbookViewId="0">
      <pane xSplit="3" ySplit="10" topLeftCell="D11" activePane="bottomRight" state="frozen"/>
      <selection pane="topRight" activeCell="D1" sqref="D1"/>
      <selection pane="bottomLeft" activeCell="A11" sqref="A11"/>
      <selection pane="bottomRight" activeCell="AI19" sqref="AI19"/>
    </sheetView>
  </sheetViews>
  <sheetFormatPr baseColWidth="10" defaultRowHeight="12.75" x14ac:dyDescent="0.2"/>
  <cols>
    <col min="1" max="1" width="2.7109375" style="86" bestFit="1" customWidth="1"/>
    <col min="2" max="2" width="10.85546875" style="86" bestFit="1" customWidth="1"/>
    <col min="3" max="3" width="23.7109375" style="83" bestFit="1" customWidth="1"/>
    <col min="4" max="4" width="4.42578125" style="83" bestFit="1" customWidth="1"/>
    <col min="5" max="33" width="4.42578125" style="86" bestFit="1" customWidth="1"/>
    <col min="34" max="34" width="4.42578125" style="86" customWidth="1"/>
    <col min="35" max="35" width="6.7109375" style="86" bestFit="1" customWidth="1"/>
    <col min="36" max="36" width="4.5703125" style="86" customWidth="1"/>
    <col min="37" max="16384" width="11.42578125" style="86"/>
  </cols>
  <sheetData>
    <row r="1" spans="1:36" ht="19.5" thickBot="1" x14ac:dyDescent="0.35">
      <c r="A1" s="116"/>
      <c r="B1" s="210" t="s">
        <v>422</v>
      </c>
      <c r="C1" s="210"/>
      <c r="D1" s="210"/>
      <c r="E1" s="210"/>
      <c r="F1" s="210"/>
      <c r="G1" s="210"/>
      <c r="H1" s="210"/>
      <c r="I1" s="210"/>
      <c r="J1" s="116"/>
    </row>
    <row r="2" spans="1:36" ht="19.5" customHeight="1" thickBot="1" x14ac:dyDescent="0.35">
      <c r="A2" s="116"/>
      <c r="B2" s="211" t="s">
        <v>402</v>
      </c>
      <c r="C2" s="212"/>
      <c r="D2" s="213"/>
      <c r="E2" s="214"/>
      <c r="F2" s="215"/>
      <c r="G2" s="215"/>
      <c r="H2" s="215"/>
      <c r="I2" s="215"/>
      <c r="J2" s="215"/>
      <c r="K2" s="216"/>
      <c r="L2" s="216"/>
      <c r="M2" s="216"/>
      <c r="N2" s="217"/>
    </row>
    <row r="3" spans="1:36" x14ac:dyDescent="0.2">
      <c r="A3" s="116"/>
      <c r="B3" s="116"/>
      <c r="C3" s="119"/>
      <c r="D3" s="119"/>
      <c r="E3" s="116"/>
      <c r="F3" s="116"/>
      <c r="G3" s="116"/>
      <c r="H3" s="116"/>
      <c r="I3" s="116"/>
      <c r="J3" s="116"/>
    </row>
    <row r="4" spans="1:36" x14ac:dyDescent="0.2">
      <c r="A4" s="116"/>
      <c r="B4" s="116"/>
      <c r="C4" s="119"/>
      <c r="D4" s="119"/>
      <c r="E4" s="116"/>
      <c r="F4" s="116"/>
      <c r="G4" s="116"/>
      <c r="H4" s="116"/>
      <c r="I4" s="116"/>
      <c r="J4" s="116"/>
    </row>
    <row r="5" spans="1:36" x14ac:dyDescent="0.2">
      <c r="B5" s="218" t="s">
        <v>406</v>
      </c>
      <c r="C5" s="219">
        <f>+Instrucciones!C15</f>
        <v>0</v>
      </c>
    </row>
    <row r="6" spans="1:36" x14ac:dyDescent="0.2">
      <c r="B6" s="218" t="s">
        <v>407</v>
      </c>
      <c r="C6" s="219">
        <f>+Instrucciones!C22</f>
        <v>0</v>
      </c>
      <c r="D6" s="86"/>
    </row>
    <row r="7" spans="1:36" x14ac:dyDescent="0.2">
      <c r="B7" s="218" t="s">
        <v>34</v>
      </c>
      <c r="C7" s="219">
        <f>+Instrucciones!C23</f>
        <v>0</v>
      </c>
      <c r="D7" s="86"/>
    </row>
    <row r="8" spans="1:36" x14ac:dyDescent="0.2">
      <c r="B8" s="218" t="s">
        <v>405</v>
      </c>
      <c r="C8" s="219">
        <f>+Instrucciones!C21</f>
        <v>0</v>
      </c>
      <c r="D8" s="86"/>
    </row>
    <row r="9" spans="1:36" x14ac:dyDescent="0.2">
      <c r="B9" s="218" t="s">
        <v>404</v>
      </c>
      <c r="C9" s="219">
        <f>+Instrucciones!C16</f>
        <v>0</v>
      </c>
      <c r="D9" s="86"/>
    </row>
    <row r="10" spans="1:36" x14ac:dyDescent="0.2">
      <c r="B10" s="218" t="s">
        <v>408</v>
      </c>
      <c r="C10" s="219">
        <f>+Instrucciones!C36</f>
        <v>0</v>
      </c>
      <c r="D10" s="86"/>
    </row>
    <row r="11" spans="1:36" x14ac:dyDescent="0.2">
      <c r="D11" s="86"/>
    </row>
    <row r="12" spans="1:36" x14ac:dyDescent="0.2">
      <c r="D12" s="86"/>
    </row>
    <row r="13" spans="1:36" x14ac:dyDescent="0.2">
      <c r="C13" s="220" t="s">
        <v>403</v>
      </c>
      <c r="E13" s="83"/>
      <c r="F13" s="83"/>
    </row>
    <row r="14" spans="1:36" x14ac:dyDescent="0.2">
      <c r="C14" s="221" t="s">
        <v>184</v>
      </c>
      <c r="D14" s="222" t="s">
        <v>51</v>
      </c>
      <c r="E14" s="222" t="s">
        <v>52</v>
      </c>
      <c r="F14" s="222" t="s">
        <v>53</v>
      </c>
      <c r="G14" s="222" t="s">
        <v>54</v>
      </c>
      <c r="H14" s="222" t="s">
        <v>230</v>
      </c>
      <c r="I14" s="83"/>
      <c r="J14" s="83"/>
      <c r="K14" s="83"/>
      <c r="L14" s="83"/>
      <c r="M14" s="83"/>
      <c r="N14" s="83"/>
      <c r="AI14" s="176" t="s">
        <v>17</v>
      </c>
      <c r="AJ14" s="228" t="s">
        <v>414</v>
      </c>
    </row>
    <row r="15" spans="1:36" x14ac:dyDescent="0.2">
      <c r="C15" s="176" t="s">
        <v>413</v>
      </c>
      <c r="D15" s="219">
        <f>+'Requisitos Obligatorios'!F5</f>
        <v>0</v>
      </c>
      <c r="E15" s="219">
        <f>+'Requisitos Obligatorios'!F6</f>
        <v>0</v>
      </c>
      <c r="F15" s="219">
        <f>+'Requisitos Obligatorios'!F7</f>
        <v>0</v>
      </c>
      <c r="G15" s="219">
        <f>+'Requisitos Obligatorios'!F8</f>
        <v>0</v>
      </c>
      <c r="H15" s="223">
        <f>+'Requisitos Obligatorios'!F9</f>
        <v>0</v>
      </c>
      <c r="I15" s="83"/>
      <c r="J15" s="83"/>
      <c r="K15" s="83"/>
      <c r="L15" s="83"/>
      <c r="M15" s="83"/>
      <c r="N15" s="83"/>
    </row>
    <row r="16" spans="1:36" ht="6" customHeight="1" x14ac:dyDescent="0.2">
      <c r="C16" s="224"/>
      <c r="D16" s="224"/>
      <c r="E16" s="224"/>
      <c r="F16" s="224"/>
      <c r="G16" s="224"/>
      <c r="H16" s="224"/>
      <c r="I16" s="83"/>
      <c r="J16" s="83"/>
      <c r="K16" s="83"/>
      <c r="L16" s="83"/>
      <c r="M16" s="83"/>
      <c r="N16" s="83"/>
    </row>
    <row r="17" spans="3:36" x14ac:dyDescent="0.2">
      <c r="C17" s="225" t="s">
        <v>409</v>
      </c>
      <c r="D17" s="226" t="s">
        <v>58</v>
      </c>
      <c r="E17" s="226" t="s">
        <v>59</v>
      </c>
      <c r="F17" s="226" t="s">
        <v>61</v>
      </c>
      <c r="G17" s="226" t="s">
        <v>62</v>
      </c>
      <c r="H17" s="226" t="s">
        <v>63</v>
      </c>
      <c r="I17" s="226" t="s">
        <v>65</v>
      </c>
      <c r="J17" s="226" t="s">
        <v>66</v>
      </c>
      <c r="K17" s="226" t="s">
        <v>243</v>
      </c>
      <c r="L17" s="226" t="s">
        <v>67</v>
      </c>
      <c r="M17" s="226" t="s">
        <v>68</v>
      </c>
      <c r="N17" s="226" t="s">
        <v>69</v>
      </c>
      <c r="O17" s="226" t="s">
        <v>70</v>
      </c>
      <c r="P17" s="226" t="s">
        <v>71</v>
      </c>
      <c r="Q17" s="226" t="s">
        <v>72</v>
      </c>
      <c r="R17" s="226" t="s">
        <v>73</v>
      </c>
      <c r="S17" s="226" t="s">
        <v>74</v>
      </c>
    </row>
    <row r="18" spans="3:36" x14ac:dyDescent="0.2">
      <c r="C18" s="176" t="s">
        <v>412</v>
      </c>
      <c r="D18" s="219">
        <f>+Económicos!E6</f>
        <v>0</v>
      </c>
      <c r="E18" s="219">
        <f>+Económicos!E7</f>
        <v>0</v>
      </c>
      <c r="F18" s="219">
        <f>+Económicos!E9</f>
        <v>0</v>
      </c>
      <c r="G18" s="219">
        <f>+Económicos!E10</f>
        <v>0</v>
      </c>
      <c r="H18" s="219">
        <f>+Económicos!E11</f>
        <v>0</v>
      </c>
      <c r="I18" s="219">
        <f>+Económicos!E13</f>
        <v>0</v>
      </c>
      <c r="J18" s="219">
        <f>+Económicos!E14</f>
        <v>0</v>
      </c>
      <c r="K18" s="219">
        <f>+Económicos!E15</f>
        <v>0</v>
      </c>
      <c r="L18" s="219">
        <f>+Económicos!E17</f>
        <v>0</v>
      </c>
      <c r="M18" s="219">
        <f>+Económicos!E18</f>
        <v>0</v>
      </c>
      <c r="N18" s="219">
        <f>+Económicos!E19</f>
        <v>0</v>
      </c>
      <c r="O18" s="219">
        <f>+Económicos!E20</f>
        <v>0</v>
      </c>
      <c r="P18" s="219">
        <f>+Económicos!E21</f>
        <v>0</v>
      </c>
      <c r="Q18" s="219">
        <f>+Económicos!E22</f>
        <v>0</v>
      </c>
      <c r="R18" s="219">
        <f>+Económicos!E24</f>
        <v>0</v>
      </c>
      <c r="S18" s="219">
        <f>+Económicos!E25</f>
        <v>0</v>
      </c>
      <c r="AI18" s="219">
        <f>+SUM(D18:S18)</f>
        <v>0</v>
      </c>
      <c r="AJ18" s="229">
        <f>+Distinción!D11</f>
        <v>0</v>
      </c>
    </row>
    <row r="19" spans="3:36" ht="6" customHeight="1" x14ac:dyDescent="0.2">
      <c r="C19" s="224"/>
      <c r="D19" s="224"/>
      <c r="E19" s="224"/>
      <c r="F19" s="224"/>
      <c r="G19" s="224"/>
      <c r="H19" s="224"/>
      <c r="I19" s="224"/>
      <c r="J19" s="224"/>
      <c r="K19" s="224"/>
      <c r="L19" s="224"/>
      <c r="M19" s="224"/>
      <c r="N19" s="224"/>
      <c r="O19" s="224"/>
      <c r="P19" s="224"/>
      <c r="Q19" s="224"/>
      <c r="R19" s="224"/>
      <c r="S19" s="224"/>
      <c r="AI19" s="224"/>
      <c r="AJ19" s="224"/>
    </row>
    <row r="20" spans="3:36" x14ac:dyDescent="0.2">
      <c r="C20" s="225" t="s">
        <v>410</v>
      </c>
      <c r="D20" s="226" t="s">
        <v>94</v>
      </c>
      <c r="E20" s="226" t="s">
        <v>95</v>
      </c>
      <c r="F20" s="226" t="s">
        <v>92</v>
      </c>
      <c r="G20" s="226" t="s">
        <v>93</v>
      </c>
      <c r="H20" s="226" t="s">
        <v>96</v>
      </c>
      <c r="I20" s="226" t="s">
        <v>97</v>
      </c>
      <c r="J20" s="226" t="s">
        <v>98</v>
      </c>
      <c r="K20" s="226" t="s">
        <v>255</v>
      </c>
      <c r="L20" s="226" t="s">
        <v>100</v>
      </c>
      <c r="M20" s="226" t="s">
        <v>101</v>
      </c>
      <c r="N20" s="226" t="s">
        <v>259</v>
      </c>
      <c r="AI20" s="83"/>
      <c r="AJ20" s="83"/>
    </row>
    <row r="21" spans="3:36" x14ac:dyDescent="0.2">
      <c r="C21" s="176" t="s">
        <v>412</v>
      </c>
      <c r="D21" s="219">
        <f>+'Socio-culturales'!E6</f>
        <v>0</v>
      </c>
      <c r="E21" s="219">
        <f>+'Socio-culturales'!E7</f>
        <v>0</v>
      </c>
      <c r="F21" s="219">
        <f>+'Socio-culturales'!E9</f>
        <v>0</v>
      </c>
      <c r="G21" s="219">
        <f>+'Socio-culturales'!E10</f>
        <v>0</v>
      </c>
      <c r="H21" s="219">
        <f>+'Socio-culturales'!E12</f>
        <v>0</v>
      </c>
      <c r="I21" s="219">
        <f>+'Socio-culturales'!E13</f>
        <v>0</v>
      </c>
      <c r="J21" s="219">
        <f>+'Socio-culturales'!E14</f>
        <v>0</v>
      </c>
      <c r="K21" s="219">
        <f>+'Socio-culturales'!E15</f>
        <v>0</v>
      </c>
      <c r="L21" s="219">
        <f>+'Socio-culturales'!E17</f>
        <v>0</v>
      </c>
      <c r="M21" s="219">
        <f>+'Socio-culturales'!E18</f>
        <v>0</v>
      </c>
      <c r="N21" s="219">
        <f>+'Socio-culturales'!E19</f>
        <v>0</v>
      </c>
      <c r="AI21" s="219">
        <f>+SUM(D21:N21)</f>
        <v>0</v>
      </c>
      <c r="AJ21" s="229">
        <f>+Distinción!D12</f>
        <v>0</v>
      </c>
    </row>
    <row r="22" spans="3:36" ht="6" customHeight="1" x14ac:dyDescent="0.2">
      <c r="C22" s="224"/>
      <c r="D22" s="224"/>
      <c r="E22" s="224"/>
      <c r="F22" s="224"/>
      <c r="G22" s="224"/>
      <c r="H22" s="224"/>
      <c r="I22" s="224"/>
      <c r="J22" s="224"/>
      <c r="K22" s="224"/>
      <c r="L22" s="224"/>
      <c r="M22" s="224"/>
      <c r="N22" s="224"/>
      <c r="AI22" s="224"/>
      <c r="AJ22" s="224"/>
    </row>
    <row r="23" spans="3:36" x14ac:dyDescent="0.2">
      <c r="C23" s="225" t="s">
        <v>411</v>
      </c>
      <c r="D23" s="226" t="s">
        <v>103</v>
      </c>
      <c r="E23" s="226" t="s">
        <v>104</v>
      </c>
      <c r="F23" s="226" t="s">
        <v>105</v>
      </c>
      <c r="G23" s="226" t="s">
        <v>106</v>
      </c>
      <c r="H23" s="226" t="s">
        <v>107</v>
      </c>
      <c r="I23" s="226" t="s">
        <v>108</v>
      </c>
      <c r="J23" s="226" t="s">
        <v>109</v>
      </c>
      <c r="K23" s="226" t="s">
        <v>110</v>
      </c>
      <c r="L23" s="226" t="s">
        <v>112</v>
      </c>
      <c r="M23" s="226" t="s">
        <v>111</v>
      </c>
      <c r="N23" s="226" t="s">
        <v>113</v>
      </c>
      <c r="O23" s="226" t="s">
        <v>114</v>
      </c>
      <c r="P23" s="226" t="s">
        <v>115</v>
      </c>
      <c r="Q23" s="226" t="s">
        <v>116</v>
      </c>
      <c r="R23" s="226" t="s">
        <v>117</v>
      </c>
      <c r="S23" s="226" t="s">
        <v>118</v>
      </c>
      <c r="T23" s="226" t="s">
        <v>119</v>
      </c>
      <c r="U23" s="226" t="s">
        <v>120</v>
      </c>
      <c r="V23" s="226" t="s">
        <v>121</v>
      </c>
      <c r="W23" s="226" t="s">
        <v>122</v>
      </c>
      <c r="X23" s="226" t="s">
        <v>123</v>
      </c>
      <c r="Y23" s="226" t="s">
        <v>124</v>
      </c>
      <c r="Z23" s="226" t="s">
        <v>125</v>
      </c>
      <c r="AA23" s="226" t="s">
        <v>126</v>
      </c>
      <c r="AB23" s="226" t="s">
        <v>127</v>
      </c>
      <c r="AC23" s="226" t="s">
        <v>128</v>
      </c>
      <c r="AD23" s="226" t="s">
        <v>129</v>
      </c>
      <c r="AE23" s="226" t="s">
        <v>130</v>
      </c>
      <c r="AF23" s="226" t="s">
        <v>131</v>
      </c>
      <c r="AG23" s="226" t="s">
        <v>132</v>
      </c>
      <c r="AI23" s="83"/>
      <c r="AJ23" s="83"/>
    </row>
    <row r="24" spans="3:36" x14ac:dyDescent="0.2">
      <c r="C24" s="176" t="s">
        <v>412</v>
      </c>
      <c r="D24" s="219">
        <f>+Medioambientales!E6</f>
        <v>0</v>
      </c>
      <c r="E24" s="219">
        <f>+Medioambientales!E7</f>
        <v>0</v>
      </c>
      <c r="F24" s="219">
        <f>+Medioambientales!E8</f>
        <v>0</v>
      </c>
      <c r="G24" s="219">
        <f>+Medioambientales!E9</f>
        <v>0</v>
      </c>
      <c r="H24" s="219">
        <f>+Medioambientales!E10</f>
        <v>0</v>
      </c>
      <c r="I24" s="219">
        <f>+Medioambientales!E11</f>
        <v>0</v>
      </c>
      <c r="J24" s="219">
        <f>+Medioambientales!E12</f>
        <v>0</v>
      </c>
      <c r="K24" s="219">
        <f>+Medioambientales!E14</f>
        <v>0</v>
      </c>
      <c r="L24" s="219">
        <f>+Medioambientales!E15</f>
        <v>0</v>
      </c>
      <c r="M24" s="219">
        <f>+Medioambientales!E16</f>
        <v>0</v>
      </c>
      <c r="N24" s="219">
        <f>+Medioambientales!E17</f>
        <v>0</v>
      </c>
      <c r="O24" s="219">
        <f>+Medioambientales!E18</f>
        <v>0</v>
      </c>
      <c r="P24" s="219">
        <f>+Medioambientales!E19</f>
        <v>0</v>
      </c>
      <c r="Q24" s="219">
        <f>+Medioambientales!E21</f>
        <v>0</v>
      </c>
      <c r="R24" s="219">
        <f>+Medioambientales!E22</f>
        <v>0</v>
      </c>
      <c r="S24" s="219">
        <f>+Medioambientales!E23</f>
        <v>0</v>
      </c>
      <c r="T24" s="219">
        <f>+Medioambientales!E24</f>
        <v>0</v>
      </c>
      <c r="U24" s="219">
        <f>+Medioambientales!E25</f>
        <v>0</v>
      </c>
      <c r="V24" s="219">
        <f>+Medioambientales!E26</f>
        <v>0</v>
      </c>
      <c r="W24" s="219">
        <f>+Medioambientales!E27</f>
        <v>0</v>
      </c>
      <c r="X24" s="219">
        <f>+Medioambientales!E29</f>
        <v>0</v>
      </c>
      <c r="Y24" s="219">
        <f>+Medioambientales!E30</f>
        <v>0</v>
      </c>
      <c r="Z24" s="219">
        <f>+Medioambientales!E31</f>
        <v>0</v>
      </c>
      <c r="AA24" s="219">
        <f>+Medioambientales!E33</f>
        <v>0</v>
      </c>
      <c r="AB24" s="219">
        <f>+Medioambientales!E34</f>
        <v>0</v>
      </c>
      <c r="AC24" s="219">
        <f>+Medioambientales!E35</f>
        <v>0</v>
      </c>
      <c r="AD24" s="219">
        <f>+Medioambientales!E36</f>
        <v>0</v>
      </c>
      <c r="AE24" s="219">
        <f>+Medioambientales!E37</f>
        <v>0</v>
      </c>
      <c r="AF24" s="219">
        <f>+Medioambientales!E38</f>
        <v>0</v>
      </c>
      <c r="AG24" s="219">
        <f>+Medioambientales!E39</f>
        <v>0</v>
      </c>
      <c r="AI24" s="219">
        <f>+SUM(D24:AG24)</f>
        <v>0</v>
      </c>
      <c r="AJ24" s="229">
        <f>+Distinción!D13</f>
        <v>0</v>
      </c>
    </row>
    <row r="25" spans="3:36" ht="6" customHeight="1" x14ac:dyDescent="0.2">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I25" s="224"/>
      <c r="AJ25" s="224"/>
    </row>
    <row r="26" spans="3:36" x14ac:dyDescent="0.2">
      <c r="E26" s="83"/>
      <c r="F26" s="83"/>
    </row>
    <row r="27" spans="3:36" x14ac:dyDescent="0.2">
      <c r="C27" s="227"/>
      <c r="E27" s="83"/>
      <c r="F27" s="83"/>
    </row>
    <row r="28" spans="3:36" x14ac:dyDescent="0.2">
      <c r="C28" s="231"/>
    </row>
    <row r="29" spans="3:36" x14ac:dyDescent="0.2">
      <c r="C29" s="230"/>
    </row>
  </sheetData>
  <sheetProtection algorithmName="SHA-512" hashValue="H9MfoReylHFBKT/JEe6XSIO77FqAXHFQ+FsK/7IGgH9NMlcT9QvS6vHL261ATC7gKJvo1I6NIjB7VTNoC2r+yg==" saltValue="rXf6gtXGIwCuxnr+iHi9iQ==" spinCount="100000" sheet="1" objects="1" scenarios="1" formatColumns="0" formatRows="0"/>
  <pageMargins left="0.70866141732283472" right="0.70866141732283472" top="0.74803149606299213" bottom="0.74803149606299213" header="0.31496062992125984" footer="0.31496062992125984"/>
  <pageSetup scale="66"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0"/>
  <sheetViews>
    <sheetView showGridLines="0" workbookViewId="0">
      <selection activeCell="C12" sqref="C12:D12"/>
    </sheetView>
  </sheetViews>
  <sheetFormatPr baseColWidth="10" defaultRowHeight="12.75" x14ac:dyDescent="0.2"/>
  <cols>
    <col min="2" max="2" width="42.42578125" bestFit="1" customWidth="1"/>
    <col min="3" max="3" width="16.28515625" customWidth="1"/>
    <col min="4" max="4" width="12.28515625" customWidth="1"/>
    <col min="10" max="10" width="14.42578125" customWidth="1"/>
    <col min="11" max="11" width="7.85546875" customWidth="1"/>
    <col min="12" max="13" width="16.140625" bestFit="1" customWidth="1"/>
    <col min="14" max="14" width="12.42578125" bestFit="1" customWidth="1"/>
  </cols>
  <sheetData>
    <row r="1" spans="2:14" x14ac:dyDescent="0.2">
      <c r="M1" s="9" t="s">
        <v>309</v>
      </c>
    </row>
    <row r="2" spans="2:14" ht="13.5" thickBot="1" x14ac:dyDescent="0.25"/>
    <row r="3" spans="2:14" ht="13.5" thickBot="1" x14ac:dyDescent="0.25">
      <c r="B3" s="3"/>
      <c r="C3" s="247" t="s">
        <v>160</v>
      </c>
      <c r="D3" s="248"/>
      <c r="E3" s="248"/>
      <c r="F3" s="248"/>
      <c r="G3" s="248"/>
      <c r="H3" s="249"/>
      <c r="M3" s="14" t="s">
        <v>304</v>
      </c>
      <c r="N3" s="14" t="s">
        <v>310</v>
      </c>
    </row>
    <row r="4" spans="2:14" x14ac:dyDescent="0.2">
      <c r="B4" s="3"/>
      <c r="C4" s="250" t="s">
        <v>161</v>
      </c>
      <c r="D4" s="251"/>
      <c r="E4" s="250" t="s">
        <v>162</v>
      </c>
      <c r="F4" s="251"/>
      <c r="G4" s="252" t="s">
        <v>163</v>
      </c>
      <c r="H4" s="253"/>
      <c r="I4" s="262" t="s">
        <v>17</v>
      </c>
      <c r="J4" s="261"/>
      <c r="M4" s="72">
        <v>0.6</v>
      </c>
      <c r="N4" s="71">
        <v>30</v>
      </c>
    </row>
    <row r="5" spans="2:14" ht="28.5" customHeight="1" x14ac:dyDescent="0.2">
      <c r="B5" s="5" t="s">
        <v>12</v>
      </c>
      <c r="C5" s="41" t="s">
        <v>10</v>
      </c>
      <c r="D5" s="40" t="s">
        <v>18</v>
      </c>
      <c r="E5" s="41" t="s">
        <v>10</v>
      </c>
      <c r="F5" s="40" t="s">
        <v>18</v>
      </c>
      <c r="G5" s="41" t="s">
        <v>10</v>
      </c>
      <c r="H5" s="40" t="s">
        <v>18</v>
      </c>
      <c r="I5" s="82" t="s">
        <v>13</v>
      </c>
      <c r="J5" s="82" t="s">
        <v>299</v>
      </c>
    </row>
    <row r="6" spans="2:14" x14ac:dyDescent="0.2">
      <c r="B6" s="6" t="s">
        <v>14</v>
      </c>
      <c r="C6" s="43">
        <f>+ROUNDUP(J6*D6,0)</f>
        <v>8</v>
      </c>
      <c r="D6" s="44">
        <v>0.5</v>
      </c>
      <c r="E6" s="43">
        <f>+ROUNDUP(F6*J6,0)</f>
        <v>11</v>
      </c>
      <c r="F6" s="44">
        <v>0.65</v>
      </c>
      <c r="G6" s="43">
        <f>+ROUNDUP(H6*J6,0)</f>
        <v>15</v>
      </c>
      <c r="H6" s="44">
        <v>0.9</v>
      </c>
      <c r="I6" s="82">
        <f>+Económicos!E50</f>
        <v>2</v>
      </c>
      <c r="J6" s="82">
        <v>16</v>
      </c>
      <c r="K6" s="64"/>
      <c r="M6" s="14" t="s">
        <v>303</v>
      </c>
      <c r="N6" s="73">
        <f>+N4*M4</f>
        <v>18</v>
      </c>
    </row>
    <row r="7" spans="2:14" x14ac:dyDescent="0.2">
      <c r="B7" s="6" t="s">
        <v>15</v>
      </c>
      <c r="C7" s="43">
        <f>+ROUNDUP(J7*D7,0)</f>
        <v>6</v>
      </c>
      <c r="D7" s="44">
        <v>0.5</v>
      </c>
      <c r="E7" s="43">
        <f>+ROUNDUP(F7*J7,0)</f>
        <v>8</v>
      </c>
      <c r="F7" s="44">
        <v>0.65</v>
      </c>
      <c r="G7" s="43">
        <f>+ROUNDUP(H7*J7,0)</f>
        <v>10</v>
      </c>
      <c r="H7" s="44">
        <v>0.9</v>
      </c>
      <c r="I7" s="82">
        <f>+'Socio-culturales'!E42</f>
        <v>1</v>
      </c>
      <c r="J7" s="82">
        <v>11</v>
      </c>
    </row>
    <row r="8" spans="2:14" ht="13.5" thickBot="1" x14ac:dyDescent="0.25">
      <c r="B8" s="6" t="s">
        <v>16</v>
      </c>
      <c r="C8" s="46">
        <f>+ROUNDUP(J8*D8,0)</f>
        <v>15</v>
      </c>
      <c r="D8" s="47">
        <v>0.5</v>
      </c>
      <c r="E8" s="46">
        <f>+ROUNDUP(F8*J8,0)</f>
        <v>20</v>
      </c>
      <c r="F8" s="47">
        <v>0.65</v>
      </c>
      <c r="G8" s="46">
        <f>+ROUNDUP(H8*J8,0)</f>
        <v>27</v>
      </c>
      <c r="H8" s="47">
        <v>0.9</v>
      </c>
      <c r="I8" s="82">
        <f>+Medioambientales!E66</f>
        <v>2</v>
      </c>
      <c r="J8" s="82">
        <v>30</v>
      </c>
      <c r="M8" s="74" t="s">
        <v>301</v>
      </c>
      <c r="N8" s="73">
        <f>+ROUNDUP(N6,0)</f>
        <v>18</v>
      </c>
    </row>
    <row r="9" spans="2:14" x14ac:dyDescent="0.2">
      <c r="M9" s="14" t="s">
        <v>306</v>
      </c>
      <c r="N9" s="73">
        <f>+ROUND(N6,0)</f>
        <v>18</v>
      </c>
    </row>
    <row r="10" spans="2:14" ht="13.5" thickBot="1" x14ac:dyDescent="0.25"/>
    <row r="11" spans="2:14" ht="13.5" customHeight="1" thickBot="1" x14ac:dyDescent="0.25">
      <c r="B11" s="3"/>
      <c r="C11" s="254" t="s">
        <v>423</v>
      </c>
      <c r="D11" s="255"/>
      <c r="E11" s="255"/>
      <c r="F11" s="255"/>
      <c r="G11" s="255"/>
      <c r="H11" s="256"/>
      <c r="M11" s="14" t="s">
        <v>305</v>
      </c>
      <c r="N11" s="73">
        <f>+ROUND(N6,1)</f>
        <v>18</v>
      </c>
    </row>
    <row r="12" spans="2:14" x14ac:dyDescent="0.2">
      <c r="B12" s="3"/>
      <c r="C12" s="250" t="s">
        <v>161</v>
      </c>
      <c r="D12" s="251"/>
      <c r="E12" s="250" t="s">
        <v>162</v>
      </c>
      <c r="F12" s="251"/>
      <c r="G12" s="252" t="s">
        <v>163</v>
      </c>
      <c r="H12" s="253"/>
      <c r="I12" s="261" t="s">
        <v>159</v>
      </c>
      <c r="J12" s="261"/>
      <c r="M12" s="14" t="s">
        <v>307</v>
      </c>
      <c r="N12" s="73">
        <f>+ROUND(N6,2)</f>
        <v>18</v>
      </c>
    </row>
    <row r="13" spans="2:14" ht="25.5" x14ac:dyDescent="0.2">
      <c r="B13" s="5" t="s">
        <v>12</v>
      </c>
      <c r="C13" s="41" t="s">
        <v>10</v>
      </c>
      <c r="D13" s="40" t="s">
        <v>18</v>
      </c>
      <c r="E13" s="41" t="s">
        <v>10</v>
      </c>
      <c r="F13" s="40" t="s">
        <v>18</v>
      </c>
      <c r="G13" s="41" t="s">
        <v>10</v>
      </c>
      <c r="H13" s="40" t="s">
        <v>18</v>
      </c>
      <c r="I13" s="52" t="s">
        <v>13</v>
      </c>
      <c r="J13" s="42" t="s">
        <v>300</v>
      </c>
      <c r="M13" s="14" t="s">
        <v>308</v>
      </c>
      <c r="N13" s="73">
        <f>+ROUND(N6,3)</f>
        <v>18</v>
      </c>
    </row>
    <row r="14" spans="2:14" x14ac:dyDescent="0.2">
      <c r="B14" s="6" t="s">
        <v>14</v>
      </c>
      <c r="C14" s="43">
        <f>+ROUNDUP(J14*D14,0)</f>
        <v>8</v>
      </c>
      <c r="D14" s="44">
        <v>0.5</v>
      </c>
      <c r="E14" s="43">
        <f>+ROUNDUP(F14*J14,0)</f>
        <v>11</v>
      </c>
      <c r="F14" s="44">
        <v>0.65</v>
      </c>
      <c r="G14" s="43">
        <f>+ROUNDUP(H14*J14,0)</f>
        <v>15</v>
      </c>
      <c r="H14" s="44">
        <v>0.9</v>
      </c>
      <c r="I14" s="39">
        <f>+Económicos!F50</f>
        <v>0</v>
      </c>
      <c r="J14" s="45">
        <f>+J6-I14</f>
        <v>16</v>
      </c>
      <c r="M14" s="14" t="s">
        <v>302</v>
      </c>
      <c r="N14" s="73">
        <f>+ROUNDDOWN(N6,0)</f>
        <v>18</v>
      </c>
    </row>
    <row r="15" spans="2:14" x14ac:dyDescent="0.2">
      <c r="B15" s="6" t="s">
        <v>15</v>
      </c>
      <c r="C15" s="43">
        <f>+ROUNDUP(J15*D15,0)</f>
        <v>6</v>
      </c>
      <c r="D15" s="44">
        <v>0.5</v>
      </c>
      <c r="E15" s="43">
        <f>+ROUNDUP(F15*J15,0)</f>
        <v>8</v>
      </c>
      <c r="F15" s="44">
        <v>0.65</v>
      </c>
      <c r="G15" s="43">
        <f>+ROUNDUP(H15*J15,0)</f>
        <v>10</v>
      </c>
      <c r="H15" s="44">
        <v>0.9</v>
      </c>
      <c r="I15" s="39">
        <f>+'Socio-culturales'!F42</f>
        <v>0</v>
      </c>
      <c r="J15" s="45">
        <f>+J7-I15</f>
        <v>11</v>
      </c>
    </row>
    <row r="16" spans="2:14" ht="13.5" thickBot="1" x14ac:dyDescent="0.25">
      <c r="B16" s="6" t="s">
        <v>16</v>
      </c>
      <c r="C16" s="46">
        <f>+ROUNDUP(J16*D16,0)</f>
        <v>15</v>
      </c>
      <c r="D16" s="47">
        <v>0.5</v>
      </c>
      <c r="E16" s="46">
        <f>+ROUNDUP(F16*J16,0)</f>
        <v>20</v>
      </c>
      <c r="F16" s="44">
        <v>0.65</v>
      </c>
      <c r="G16" s="46">
        <f>+ROUNDUP(H16*J16,0)</f>
        <v>27</v>
      </c>
      <c r="H16" s="47">
        <v>0.9</v>
      </c>
      <c r="I16" s="39">
        <f>+Medioambientales!F66</f>
        <v>0</v>
      </c>
      <c r="J16" s="45">
        <f>+J8-I16</f>
        <v>30</v>
      </c>
    </row>
    <row r="17" spans="2:8" ht="55.5" customHeight="1" thickBot="1" x14ac:dyDescent="0.25">
      <c r="B17" s="13" t="s">
        <v>19</v>
      </c>
      <c r="C17" s="257" t="s">
        <v>13</v>
      </c>
      <c r="D17" s="258"/>
      <c r="E17" s="259" t="s">
        <v>293</v>
      </c>
      <c r="F17" s="260"/>
      <c r="G17" s="257" t="s">
        <v>13</v>
      </c>
      <c r="H17" s="258"/>
    </row>
    <row r="20" spans="2:8" x14ac:dyDescent="0.2">
      <c r="B20" s="9" t="s">
        <v>23</v>
      </c>
    </row>
    <row r="21" spans="2:8" x14ac:dyDescent="0.2">
      <c r="B21" s="6" t="s">
        <v>14</v>
      </c>
      <c r="C21" s="36">
        <f>+IF(Distinción!C11&lt;Calculos!C14,0,IF(Distinción!C11&lt;Calculos!E14,1,IF(Distinción!C11&lt;Calculos!G14,2,3)))</f>
        <v>0</v>
      </c>
    </row>
    <row r="22" spans="2:8" x14ac:dyDescent="0.2">
      <c r="B22" s="6" t="s">
        <v>15</v>
      </c>
      <c r="C22" s="36">
        <f>+IF(Distinción!C12&lt;Calculos!C15,0,IF(Distinción!C12&lt;Calculos!E15,1,IF(Distinción!C12&lt;Calculos!G15,2,3)))</f>
        <v>0</v>
      </c>
    </row>
    <row r="23" spans="2:8" x14ac:dyDescent="0.2">
      <c r="B23" s="6" t="s">
        <v>16</v>
      </c>
      <c r="C23" s="36">
        <f>+IF(Distinción!C13&lt;Calculos!C16,0,IF(Distinción!C13&lt;Calculos!E16,1,IF(Distinción!C13&lt;Calculos!G16,2,3)))</f>
        <v>0</v>
      </c>
    </row>
    <row r="24" spans="2:8" x14ac:dyDescent="0.2">
      <c r="B24" s="8" t="s">
        <v>22</v>
      </c>
      <c r="C24" s="53">
        <f>+IF(Calculos!C21=MIN(Calculos!C21:C23),C21,IF(Calculos!C22=MIN(Calculos!C21:C23),C22,C23))</f>
        <v>0</v>
      </c>
      <c r="D24" s="8" t="str">
        <f>+IF(Calculos!C21=MIN(Calculos!C21:C23),Distinción!E11,IF(Calculos!C22=MIN(Calculos!C21:C23),Distinción!E12,Distinción!E13))</f>
        <v>SIN DISTINCION</v>
      </c>
    </row>
    <row r="25" spans="2:8" x14ac:dyDescent="0.2">
      <c r="B25" s="4" t="s">
        <v>20</v>
      </c>
      <c r="C25" s="4">
        <f>+Medioambientales!E56+'Socio-culturales'!E31+Económicos!E40</f>
        <v>14</v>
      </c>
      <c r="D25" s="7" t="str">
        <f>+IF(C25&gt;0,"NO CUMPLE","SI CUMPLE")</f>
        <v>NO CUMPLE</v>
      </c>
      <c r="E25" s="3"/>
    </row>
    <row r="26" spans="2:8" x14ac:dyDescent="0.2">
      <c r="B26" s="4" t="s">
        <v>354</v>
      </c>
      <c r="C26" s="4">
        <f>+Económicos!H26+'Socio-culturales'!H20+Medioambientales!H40</f>
        <v>57</v>
      </c>
    </row>
    <row r="28" spans="2:8" ht="13.5" thickBot="1" x14ac:dyDescent="0.25"/>
    <row r="29" spans="2:8" ht="20.25" x14ac:dyDescent="0.3">
      <c r="B29" s="11" t="s">
        <v>186</v>
      </c>
    </row>
    <row r="30" spans="2:8" ht="21" thickBot="1" x14ac:dyDescent="0.35">
      <c r="B30" s="12" t="str">
        <f>+IF(C24&lt;2,D24,IF(C25&gt;0,"NIVEL 1",D24))</f>
        <v>SIN DISTINCION</v>
      </c>
    </row>
  </sheetData>
  <sheetProtection algorithmName="SHA-512" hashValue="ozMkR2VvrnjG6+p6zUjHzrwc2PTlyC/2AHl3/41UzYNUBTluwVUEFNlikWPj1zK3msO04ciAdIjMjY1BgcsPSw==" saltValue="cS5xUsud90E7hwpuaYr6Cw==" spinCount="100000" sheet="1" objects="1" scenarios="1" selectLockedCells="1"/>
  <mergeCells count="13">
    <mergeCell ref="C17:D17"/>
    <mergeCell ref="E17:F17"/>
    <mergeCell ref="G17:H17"/>
    <mergeCell ref="I12:J12"/>
    <mergeCell ref="I4:J4"/>
    <mergeCell ref="C12:D12"/>
    <mergeCell ref="E12:F12"/>
    <mergeCell ref="G12:H12"/>
    <mergeCell ref="C3:H3"/>
    <mergeCell ref="C4:D4"/>
    <mergeCell ref="E4:F4"/>
    <mergeCell ref="G4:H4"/>
    <mergeCell ref="C11:H11"/>
  </mergeCells>
  <conditionalFormatting sqref="C24:D24 B30">
    <cfRule type="containsText" dxfId="5" priority="11" operator="containsText" text="NIVEL 3">
      <formula>NOT(ISERROR(SEARCH("NIVEL 3",B24)))</formula>
    </cfRule>
    <cfRule type="containsText" dxfId="4" priority="12" operator="containsText" text="NIVEL 2">
      <formula>NOT(ISERROR(SEARCH("NIVEL 2",B24)))</formula>
    </cfRule>
    <cfRule type="containsText" dxfId="3" priority="13" operator="containsText" text="NIVEL 1">
      <formula>NOT(ISERROR(SEARCH("NIVEL 1",B24)))</formula>
    </cfRule>
    <cfRule type="containsText" dxfId="2" priority="14" operator="containsText" text="SIN DISTINCION">
      <formula>NOT(ISERROR(SEARCH("SIN DISTINCION",B24)))</formula>
    </cfRule>
  </conditionalFormatting>
  <conditionalFormatting sqref="D25">
    <cfRule type="containsText" dxfId="1" priority="5" operator="containsText" text="SI CUMPLE">
      <formula>NOT(ISERROR(SEARCH("SI CUMPLE",D25)))</formula>
    </cfRule>
    <cfRule type="containsText" dxfId="0" priority="6" operator="containsText" text="NO CUMPLE">
      <formula>NOT(ISERROR(SEARCH("NO CUMPLE",D25)))</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Instrucciones</vt:lpstr>
      <vt:lpstr>Requisitos Obligatorios</vt:lpstr>
      <vt:lpstr>Económicos</vt:lpstr>
      <vt:lpstr>Socio-culturales</vt:lpstr>
      <vt:lpstr>Medioambientales</vt:lpstr>
      <vt:lpstr>Distinción</vt:lpstr>
      <vt:lpstr>Hoja Resumen</vt:lpstr>
      <vt:lpstr>Calculos</vt:lpstr>
      <vt:lpstr>'Requisitos Obligatorios'!_ftn1</vt:lpstr>
      <vt:lpstr>'Requisitos Obligatorios'!_ftnref1</vt:lpstr>
      <vt:lpstr>Económicos!Área_de_impresión</vt:lpstr>
      <vt:lpstr>Medioambientales!Área_de_impresión</vt:lpstr>
      <vt:lpstr>'Socio-culturales'!Área_de_impresión</vt:lpstr>
    </vt:vector>
  </TitlesOfParts>
  <Company>Servicio Nacional de Turismo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Jose Perrot de Petris</dc:creator>
  <cp:lastModifiedBy>Viviana del Pilar Venegas Negron</cp:lastModifiedBy>
  <cp:lastPrinted>2015-10-02T15:54:08Z</cp:lastPrinted>
  <dcterms:created xsi:type="dcterms:W3CDTF">2011-12-28T21:00:00Z</dcterms:created>
  <dcterms:modified xsi:type="dcterms:W3CDTF">2023-01-04T18:39:22Z</dcterms:modified>
</cp:coreProperties>
</file>